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Division of Finance\VP Finance\Joe Documents\Grants\Budget Template\"/>
    </mc:Choice>
  </mc:AlternateContent>
  <xr:revisionPtr revIDLastSave="0" documentId="13_ncr:1_{14FA1DCD-6A01-4E7B-934E-8EEFA4AA150C}" xr6:coauthVersionLast="47" xr6:coauthVersionMax="47" xr10:uidLastSave="{00000000-0000-0000-0000-000000000000}"/>
  <bookViews>
    <workbookView xWindow="-120" yWindow="-120" windowWidth="29040" windowHeight="15720" activeTab="3" xr2:uid="{00000000-000D-0000-FFFF-FFFF00000000}"/>
  </bookViews>
  <sheets>
    <sheet name="Welcome" sheetId="1" r:id="rId1"/>
    <sheet name="Instructions" sheetId="2" r:id="rId2"/>
    <sheet name="Notes" sheetId="10" r:id="rId3"/>
    <sheet name="Summary" sheetId="3" r:id="rId4"/>
    <sheet name="Personnel" sheetId="5" r:id="rId5"/>
    <sheet name="Subawards" sheetId="6" r:id="rId6"/>
    <sheet name="Consultants" sheetId="9" r:id="rId7"/>
    <sheet name="PM Calculator" sheetId="7" r:id="rId8"/>
    <sheet name="Indirect" sheetId="8" r:id="rId9"/>
  </sheets>
  <definedNames>
    <definedName name="_xlnm.Print_Area" localSheetId="3">Summary!$A$1:$H$60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7" i="5" l="1"/>
  <c r="C36" i="5"/>
  <c r="C35" i="5"/>
  <c r="O14" i="5"/>
  <c r="K43" i="3"/>
  <c r="G31" i="5"/>
  <c r="G30" i="5"/>
  <c r="F31" i="5"/>
  <c r="F30" i="5"/>
  <c r="E31" i="5"/>
  <c r="E30" i="5"/>
  <c r="O37" i="5" l="1"/>
  <c r="O36" i="5"/>
  <c r="D37" i="5" l="1"/>
  <c r="E37" i="5" l="1"/>
  <c r="P37" i="5"/>
  <c r="D36" i="5"/>
  <c r="E36" i="5" s="1"/>
  <c r="F36" i="5" s="1"/>
  <c r="G36" i="5" s="1"/>
  <c r="S36" i="5" s="1"/>
  <c r="F37" i="5" l="1"/>
  <c r="Q37" i="5"/>
  <c r="P36" i="5"/>
  <c r="Q36" i="5"/>
  <c r="R36" i="5"/>
  <c r="D35" i="5"/>
  <c r="E35" i="5" s="1"/>
  <c r="F35" i="5" s="1"/>
  <c r="G35" i="5" s="1"/>
  <c r="T36" i="5" l="1"/>
  <c r="G37" i="5"/>
  <c r="S37" i="5" s="1"/>
  <c r="R37" i="5"/>
  <c r="T37" i="5" s="1"/>
  <c r="O7" i="5"/>
  <c r="O8" i="5"/>
  <c r="O9" i="5"/>
  <c r="O10" i="5"/>
  <c r="O6" i="5"/>
  <c r="G5" i="3" l="1"/>
  <c r="F5" i="3"/>
  <c r="E5" i="3"/>
  <c r="D5" i="3"/>
  <c r="C26" i="7" l="1"/>
  <c r="D26" i="7"/>
  <c r="E26" i="7"/>
  <c r="F26" i="7"/>
  <c r="G26" i="7"/>
  <c r="H26" i="7"/>
  <c r="I26" i="7"/>
  <c r="B26" i="7"/>
  <c r="D32" i="3"/>
  <c r="F9" i="9"/>
  <c r="G32" i="3" s="1"/>
  <c r="E9" i="9"/>
  <c r="F32" i="3" s="1"/>
  <c r="D9" i="9"/>
  <c r="E32" i="3" s="1"/>
  <c r="C9" i="9"/>
  <c r="B9" i="9"/>
  <c r="G8" i="9"/>
  <c r="G7" i="9"/>
  <c r="G6" i="9"/>
  <c r="G5" i="9"/>
  <c r="G4" i="9"/>
  <c r="O15" i="5"/>
  <c r="O16" i="5"/>
  <c r="G9" i="9" l="1"/>
  <c r="C32" i="3"/>
  <c r="H32" i="3" s="1"/>
  <c r="C57" i="3"/>
  <c r="G6" i="3"/>
  <c r="G57" i="3" s="1"/>
  <c r="F6" i="3"/>
  <c r="F57" i="3" s="1"/>
  <c r="E6" i="3"/>
  <c r="E57" i="3" s="1"/>
  <c r="D6" i="3"/>
  <c r="D57" i="3" s="1"/>
  <c r="D2" i="3"/>
  <c r="H57" i="3" l="1"/>
  <c r="D23" i="5"/>
  <c r="P23" i="5" s="1"/>
  <c r="D24" i="5"/>
  <c r="P24" i="5" s="1"/>
  <c r="D25" i="5"/>
  <c r="P25" i="5" s="1"/>
  <c r="D26" i="5"/>
  <c r="E26" i="5" s="1"/>
  <c r="O22" i="5"/>
  <c r="O23" i="5"/>
  <c r="O24" i="5"/>
  <c r="O25" i="5"/>
  <c r="O26" i="5"/>
  <c r="O30" i="5"/>
  <c r="O35" i="5"/>
  <c r="O38" i="5" s="1"/>
  <c r="D54" i="3"/>
  <c r="E54" i="3"/>
  <c r="F54" i="3"/>
  <c r="G54" i="3"/>
  <c r="C54" i="3"/>
  <c r="H48" i="3"/>
  <c r="H49" i="3"/>
  <c r="H50" i="3"/>
  <c r="H51" i="3"/>
  <c r="H52" i="3"/>
  <c r="H53" i="3"/>
  <c r="D44" i="3"/>
  <c r="E44" i="3"/>
  <c r="F44" i="3"/>
  <c r="G44" i="3"/>
  <c r="H42" i="3"/>
  <c r="H43" i="3"/>
  <c r="C44" i="3"/>
  <c r="H41" i="3"/>
  <c r="H44" i="3" s="1"/>
  <c r="H29" i="3"/>
  <c r="H30" i="3"/>
  <c r="H31" i="3"/>
  <c r="H34" i="3"/>
  <c r="H35" i="3"/>
  <c r="H36" i="3"/>
  <c r="H37" i="3"/>
  <c r="H38" i="3"/>
  <c r="H28" i="3"/>
  <c r="H21" i="3"/>
  <c r="H26" i="3" s="1"/>
  <c r="H22" i="3"/>
  <c r="H23" i="3"/>
  <c r="H24" i="3"/>
  <c r="H25" i="3"/>
  <c r="H20" i="3"/>
  <c r="D26" i="3"/>
  <c r="E26" i="3"/>
  <c r="F26" i="3"/>
  <c r="G26" i="3"/>
  <c r="C26" i="3"/>
  <c r="P35" i="5"/>
  <c r="P38" i="5" s="1"/>
  <c r="Q35" i="5"/>
  <c r="Q38" i="5" s="1"/>
  <c r="R35" i="5"/>
  <c r="R38" i="5" s="1"/>
  <c r="S35" i="5"/>
  <c r="S38" i="5" s="1"/>
  <c r="D6" i="5"/>
  <c r="G11" i="7"/>
  <c r="H11" i="7"/>
  <c r="D11" i="7"/>
  <c r="E11" i="7" s="1"/>
  <c r="B11" i="7"/>
  <c r="D14" i="5"/>
  <c r="P14" i="5" s="1"/>
  <c r="O17" i="5"/>
  <c r="O18" i="5"/>
  <c r="D18" i="5"/>
  <c r="P18" i="5" s="1"/>
  <c r="G5" i="6"/>
  <c r="G6" i="6"/>
  <c r="G7" i="6"/>
  <c r="G8" i="6"/>
  <c r="G4" i="6"/>
  <c r="C9" i="6"/>
  <c r="D33" i="3" s="1"/>
  <c r="D39" i="3" s="1"/>
  <c r="D9" i="6"/>
  <c r="E33" i="3" s="1"/>
  <c r="E39" i="3" s="1"/>
  <c r="E9" i="6"/>
  <c r="F33" i="3" s="1"/>
  <c r="F39" i="3" s="1"/>
  <c r="F9" i="6"/>
  <c r="G33" i="3" s="1"/>
  <c r="G39" i="3" s="1"/>
  <c r="B9" i="6"/>
  <c r="C33" i="3" s="1"/>
  <c r="O31" i="5"/>
  <c r="P31" i="5"/>
  <c r="Q31" i="5"/>
  <c r="R31" i="5"/>
  <c r="S31" i="5"/>
  <c r="P30" i="5"/>
  <c r="P32" i="5" s="1"/>
  <c r="Q30" i="5"/>
  <c r="R30" i="5"/>
  <c r="S30" i="5"/>
  <c r="D22" i="5"/>
  <c r="P22" i="5" s="1"/>
  <c r="D17" i="5"/>
  <c r="P17" i="5" s="1"/>
  <c r="D16" i="5"/>
  <c r="P16" i="5" s="1"/>
  <c r="D15" i="5"/>
  <c r="P15" i="5" s="1"/>
  <c r="D7" i="5"/>
  <c r="P7" i="5" s="1"/>
  <c r="D8" i="5"/>
  <c r="P8" i="5" s="1"/>
  <c r="D9" i="5"/>
  <c r="P9" i="5" s="1"/>
  <c r="D10" i="5"/>
  <c r="P10" i="5" s="1"/>
  <c r="H54" i="3" l="1"/>
  <c r="S32" i="5"/>
  <c r="E18" i="5"/>
  <c r="R32" i="5"/>
  <c r="F14" i="3" s="1"/>
  <c r="E6" i="5"/>
  <c r="P6" i="5"/>
  <c r="P11" i="5" s="1"/>
  <c r="H33" i="3"/>
  <c r="H39" i="3" s="1"/>
  <c r="C39" i="3"/>
  <c r="G9" i="6"/>
  <c r="O11" i="5"/>
  <c r="O43" i="5" s="1"/>
  <c r="O32" i="5"/>
  <c r="C14" i="3" s="1"/>
  <c r="F15" i="3"/>
  <c r="R47" i="5"/>
  <c r="E9" i="5"/>
  <c r="E7" i="5"/>
  <c r="E16" i="5"/>
  <c r="Q16" i="5" s="1"/>
  <c r="D14" i="3"/>
  <c r="P46" i="5"/>
  <c r="E15" i="3"/>
  <c r="Q47" i="5"/>
  <c r="T30" i="5"/>
  <c r="G14" i="3"/>
  <c r="S46" i="5"/>
  <c r="D15" i="3"/>
  <c r="P47" i="5"/>
  <c r="E10" i="5"/>
  <c r="E8" i="5"/>
  <c r="Q8" i="5" s="1"/>
  <c r="E15" i="5"/>
  <c r="Q15" i="5" s="1"/>
  <c r="E17" i="5"/>
  <c r="F17" i="5" s="1"/>
  <c r="R46" i="5"/>
  <c r="G15" i="3"/>
  <c r="S47" i="5"/>
  <c r="E24" i="5"/>
  <c r="E22" i="5"/>
  <c r="F22" i="5" s="1"/>
  <c r="G22" i="5" s="1"/>
  <c r="S22" i="5" s="1"/>
  <c r="C15" i="3"/>
  <c r="O47" i="5"/>
  <c r="E14" i="5"/>
  <c r="Q14" i="5" s="1"/>
  <c r="T35" i="5"/>
  <c r="T38" i="5" s="1"/>
  <c r="T31" i="5"/>
  <c r="Q32" i="5"/>
  <c r="Q18" i="5"/>
  <c r="F18" i="5"/>
  <c r="P19" i="5"/>
  <c r="E25" i="5"/>
  <c r="O19" i="5"/>
  <c r="E23" i="5"/>
  <c r="Q23" i="5" s="1"/>
  <c r="Q26" i="5"/>
  <c r="F26" i="5"/>
  <c r="P26" i="5"/>
  <c r="P27" i="5" s="1"/>
  <c r="P45" i="5" s="1"/>
  <c r="O27" i="5"/>
  <c r="O46" i="5" l="1"/>
  <c r="F7" i="5"/>
  <c r="R7" i="5" s="1"/>
  <c r="Q7" i="5"/>
  <c r="F16" i="5"/>
  <c r="R16" i="5" s="1"/>
  <c r="F10" i="5"/>
  <c r="R10" i="5" s="1"/>
  <c r="Q10" i="5"/>
  <c r="F9" i="5"/>
  <c r="R9" i="5" s="1"/>
  <c r="Q9" i="5"/>
  <c r="F8" i="5"/>
  <c r="R8" i="5" s="1"/>
  <c r="F6" i="5"/>
  <c r="Q6" i="5"/>
  <c r="Q11" i="5" s="1"/>
  <c r="Q43" i="5" s="1"/>
  <c r="C11" i="3"/>
  <c r="T47" i="5"/>
  <c r="H15" i="3"/>
  <c r="T32" i="5"/>
  <c r="Q17" i="5"/>
  <c r="Q19" i="5" s="1"/>
  <c r="F15" i="5"/>
  <c r="R15" i="5" s="1"/>
  <c r="Q24" i="5"/>
  <c r="F24" i="5"/>
  <c r="F23" i="5"/>
  <c r="R23" i="5" s="1"/>
  <c r="E14" i="3"/>
  <c r="H14" i="3" s="1"/>
  <c r="Q46" i="5"/>
  <c r="T46" i="5" s="1"/>
  <c r="R22" i="5"/>
  <c r="Q22" i="5"/>
  <c r="C13" i="3"/>
  <c r="O45" i="5"/>
  <c r="C12" i="3"/>
  <c r="O44" i="5"/>
  <c r="D12" i="3"/>
  <c r="P44" i="5"/>
  <c r="F14" i="5"/>
  <c r="R14" i="5" s="1"/>
  <c r="D11" i="3"/>
  <c r="P43" i="5"/>
  <c r="G7" i="5"/>
  <c r="S7" i="5" s="1"/>
  <c r="G8" i="5"/>
  <c r="S8" i="5" s="1"/>
  <c r="G17" i="5"/>
  <c r="S17" i="5" s="1"/>
  <c r="R17" i="5"/>
  <c r="Q25" i="5"/>
  <c r="F25" i="5"/>
  <c r="R18" i="5"/>
  <c r="G18" i="5"/>
  <c r="S18" i="5" s="1"/>
  <c r="G10" i="5"/>
  <c r="S10" i="5" s="1"/>
  <c r="O40" i="5"/>
  <c r="G26" i="5"/>
  <c r="S26" i="5" s="1"/>
  <c r="R26" i="5"/>
  <c r="D13" i="3"/>
  <c r="P40" i="5"/>
  <c r="G9" i="5" l="1"/>
  <c r="S9" i="5" s="1"/>
  <c r="T9" i="5" s="1"/>
  <c r="T22" i="5"/>
  <c r="T8" i="5"/>
  <c r="G23" i="5"/>
  <c r="S23" i="5" s="1"/>
  <c r="T23" i="5" s="1"/>
  <c r="G16" i="5"/>
  <c r="S16" i="5" s="1"/>
  <c r="T16" i="5" s="1"/>
  <c r="G6" i="5"/>
  <c r="S6" i="5" s="1"/>
  <c r="R6" i="5"/>
  <c r="R11" i="5" s="1"/>
  <c r="R43" i="5" s="1"/>
  <c r="E11" i="3"/>
  <c r="G15" i="5"/>
  <c r="S15" i="5" s="1"/>
  <c r="T15" i="5" s="1"/>
  <c r="T26" i="5"/>
  <c r="T17" i="5"/>
  <c r="G24" i="5"/>
  <c r="S24" i="5" s="1"/>
  <c r="R24" i="5"/>
  <c r="C16" i="3"/>
  <c r="E12" i="3"/>
  <c r="Q44" i="5"/>
  <c r="O48" i="5"/>
  <c r="C18" i="3" s="1"/>
  <c r="G14" i="5"/>
  <c r="P48" i="5"/>
  <c r="D18" i="3" s="1"/>
  <c r="G25" i="5"/>
  <c r="S25" i="5" s="1"/>
  <c r="R25" i="5"/>
  <c r="Q27" i="5"/>
  <c r="Q45" i="5" s="1"/>
  <c r="T7" i="5"/>
  <c r="T10" i="5"/>
  <c r="T18" i="5"/>
  <c r="D16" i="3"/>
  <c r="T6" i="5" l="1"/>
  <c r="C46" i="3"/>
  <c r="C55" i="3" s="1"/>
  <c r="C59" i="3" s="1"/>
  <c r="T25" i="5"/>
  <c r="S11" i="5"/>
  <c r="G11" i="3" s="1"/>
  <c r="T24" i="5"/>
  <c r="S14" i="5"/>
  <c r="S19" i="5" s="1"/>
  <c r="S27" i="5"/>
  <c r="S45" i="5" s="1"/>
  <c r="D46" i="3"/>
  <c r="D55" i="3" s="1"/>
  <c r="D59" i="3" s="1"/>
  <c r="Q48" i="5"/>
  <c r="E18" i="3" s="1"/>
  <c r="R19" i="5"/>
  <c r="R27" i="5"/>
  <c r="R45" i="5" s="1"/>
  <c r="Q40" i="5"/>
  <c r="E13" i="3"/>
  <c r="E16" i="3" s="1"/>
  <c r="F11" i="3"/>
  <c r="T11" i="5" l="1"/>
  <c r="S43" i="5"/>
  <c r="T14" i="5"/>
  <c r="T19" i="5" s="1"/>
  <c r="G12" i="3"/>
  <c r="S44" i="5"/>
  <c r="S48" i="5" s="1"/>
  <c r="G18" i="3" s="1"/>
  <c r="S40" i="5"/>
  <c r="T45" i="5"/>
  <c r="G13" i="3"/>
  <c r="H11" i="3"/>
  <c r="E46" i="3"/>
  <c r="E55" i="3" s="1"/>
  <c r="E59" i="3" s="1"/>
  <c r="T27" i="5"/>
  <c r="F12" i="3"/>
  <c r="R44" i="5"/>
  <c r="T43" i="5"/>
  <c r="R40" i="5"/>
  <c r="F13" i="3"/>
  <c r="T40" i="5" l="1"/>
  <c r="G16" i="3"/>
  <c r="G46" i="3" s="1"/>
  <c r="G55" i="3" s="1"/>
  <c r="G59" i="3" s="1"/>
  <c r="H12" i="3"/>
  <c r="T44" i="5"/>
  <c r="T48" i="5" s="1"/>
  <c r="R48" i="5"/>
  <c r="F18" i="3" s="1"/>
  <c r="H18" i="3" s="1"/>
  <c r="F16" i="3"/>
  <c r="H13" i="3"/>
  <c r="H16" i="3" s="1"/>
  <c r="F46" i="3" l="1"/>
  <c r="F55" i="3" s="1"/>
  <c r="F59" i="3" s="1"/>
  <c r="H46" i="3" l="1"/>
  <c r="H55" i="3" s="1"/>
  <c r="H5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Pingitore, Joseph</author>
  </authors>
  <commentList>
    <comment ref="C5" authorId="0" shapeId="0" xr:uid="{00000000-0006-0000-0300-000001000000}">
      <text>
        <r>
          <rPr>
            <b/>
            <sz val="9"/>
            <color indexed="81"/>
            <rFont val="Tahoma"/>
            <family val="2"/>
          </rPr>
          <t>Pingitore, Joseph:</t>
        </r>
        <r>
          <rPr>
            <sz val="9"/>
            <color indexed="81"/>
            <rFont val="Tahoma"/>
            <family val="2"/>
          </rPr>
          <t xml:space="preserve">
MU negotiated F&amp;A rate is 47.0%. Change based on limitation of sponsor.
</t>
        </r>
      </text>
    </comment>
    <comment ref="C6" authorId="0" shapeId="0" xr:uid="{00000000-0006-0000-0300-000002000000}">
      <text>
        <r>
          <rPr>
            <b/>
            <sz val="9"/>
            <color indexed="81"/>
            <rFont val="Tahoma"/>
            <family val="2"/>
          </rPr>
          <t>Pingitore, Joseph:</t>
        </r>
        <r>
          <rPr>
            <sz val="9"/>
            <color indexed="81"/>
            <rFont val="Tahoma"/>
            <family val="2"/>
          </rPr>
          <t xml:space="preserve">
Change to Base Code 1-4 per grant requirements for applying F&amp;A.
</t>
        </r>
      </text>
    </comment>
    <comment ref="J43" authorId="0" shapeId="0" xr:uid="{00000000-0006-0000-0300-000003000000}">
      <text>
        <r>
          <rPr>
            <b/>
            <sz val="9"/>
            <color indexed="81"/>
            <rFont val="Tahoma"/>
            <family val="2"/>
          </rPr>
          <t>Pingitore, Joseph:</t>
        </r>
        <r>
          <rPr>
            <sz val="9"/>
            <color indexed="81"/>
            <rFont val="Tahoma"/>
            <family val="2"/>
          </rPr>
          <t xml:space="preserve">
Enter the number of miles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Pingitore, Joseph</author>
  </authors>
  <commentList>
    <comment ref="B6" authorId="0" shapeId="0" xr:uid="{00000000-0006-0000-0400-000001000000}">
      <text>
        <r>
          <rPr>
            <b/>
            <sz val="9"/>
            <color indexed="81"/>
            <rFont val="Tahoma"/>
            <family val="2"/>
          </rPr>
          <t>Pingitore, Joseph:</t>
        </r>
        <r>
          <rPr>
            <sz val="9"/>
            <color indexed="81"/>
            <rFont val="Tahoma"/>
            <family val="2"/>
          </rPr>
          <t xml:space="preserve">
Enter either 10 for 10-month employee or 12 for 12-month employee
</t>
        </r>
      </text>
    </comment>
    <comment ref="B14" authorId="0" shapeId="0" xr:uid="{F7A6E83D-59FE-47C2-B51E-5E890A9ECF5E}">
      <text>
        <r>
          <rPr>
            <b/>
            <sz val="9"/>
            <color indexed="81"/>
            <rFont val="Tahoma"/>
            <charset val="1"/>
          </rPr>
          <t>Pingitore, Joseph:</t>
        </r>
        <r>
          <rPr>
            <sz val="9"/>
            <color indexed="81"/>
            <rFont val="Tahoma"/>
            <charset val="1"/>
          </rPr>
          <t xml:space="preserve">
Faculty are instructed to select the total credit load hours for the entire academic year. </t>
        </r>
      </text>
    </comment>
  </commentList>
</comments>
</file>

<file path=xl/sharedStrings.xml><?xml version="1.0" encoding="utf-8"?>
<sst xmlns="http://schemas.openxmlformats.org/spreadsheetml/2006/main" count="239" uniqueCount="176">
  <si>
    <t>Click Here For Instructions</t>
  </si>
  <si>
    <t>Office Of Grants and Contracts</t>
  </si>
  <si>
    <t>Non Cost-Sharing Budget Template</t>
  </si>
  <si>
    <t>Click on active links for further explanation</t>
  </si>
  <si>
    <t xml:space="preserve">Please click on the tabs to move between sections of this template. </t>
  </si>
  <si>
    <t>Monmouth University</t>
  </si>
  <si>
    <t>Office of Grants and Contracts</t>
  </si>
  <si>
    <t>Non-Cost Sharing Budget Template Instructions</t>
  </si>
  <si>
    <t>General:</t>
  </si>
  <si>
    <t>Step 1- General Information (as a general guide, you should type in blue areas)</t>
  </si>
  <si>
    <t>Step 2 - Personnel Tab</t>
  </si>
  <si>
    <t xml:space="preserve">For faculty release time, please enter the number of credits the workload would be adjusted by. For summer salary, indicate how many credit-hours you will be teaching. </t>
  </si>
  <si>
    <t>Step 3 - Summary Tab</t>
  </si>
  <si>
    <t>Step 4 - Facilities and Administrative Costs and Rates (F&amp;A Rate)</t>
  </si>
  <si>
    <t>Name of investigator</t>
  </si>
  <si>
    <t>Title of Project</t>
  </si>
  <si>
    <t>If Enter F&amp;A Rate (Current rates)</t>
  </si>
  <si>
    <t>If Base Code=4, enter amount subject to F&amp;A</t>
  </si>
  <si>
    <t>Monmouth code</t>
  </si>
  <si>
    <t>Project Budget Summary</t>
  </si>
  <si>
    <t>Salaries and Wages</t>
  </si>
  <si>
    <t>FT Grant-funded/ Salary replacement</t>
  </si>
  <si>
    <t>Course Release</t>
  </si>
  <si>
    <t>Hourly/ Part-time Employees</t>
  </si>
  <si>
    <t>Student Wages</t>
  </si>
  <si>
    <t>GA Stipends</t>
  </si>
  <si>
    <t>Year 1</t>
  </si>
  <si>
    <t>Year 2</t>
  </si>
  <si>
    <t>Year 3</t>
  </si>
  <si>
    <t>Year 4</t>
  </si>
  <si>
    <t>Year 5</t>
  </si>
  <si>
    <t>Supplies</t>
  </si>
  <si>
    <t>Lab Supplies</t>
  </si>
  <si>
    <t>Publication/Printing costs</t>
  </si>
  <si>
    <t>Other</t>
  </si>
  <si>
    <t>B. Total Fringe</t>
  </si>
  <si>
    <t>C. Total Material and Supplies</t>
  </si>
  <si>
    <t>Facilities &amp; Administrative Costs (Indirect/Overhead) Calculation</t>
  </si>
  <si>
    <t>Current F&amp;A Rates</t>
  </si>
  <si>
    <t>Monmouth University- On Campus Research/Project</t>
  </si>
  <si>
    <t>Monmouth University- Off Campus Research/Project</t>
  </si>
  <si>
    <t>COLA Increase</t>
  </si>
  <si>
    <t>Institutional Base Salary</t>
  </si>
  <si>
    <t>FT Grant- Funded</t>
  </si>
  <si>
    <t>Enter employee name</t>
  </si>
  <si>
    <t>Total FT Grant-funded</t>
  </si>
  <si>
    <t>Enter employee name- PI</t>
  </si>
  <si>
    <t>Enter employee name- Co-PI</t>
  </si>
  <si>
    <t>Total Course Release</t>
  </si>
  <si>
    <t># of Credits</t>
  </si>
  <si>
    <t>Amount Requested</t>
  </si>
  <si>
    <t>Hourly/ Part-time employees</t>
  </si>
  <si>
    <t>Enter employee name or TBD</t>
  </si>
  <si>
    <t>Hourly rate</t>
  </si>
  <si>
    <t># of Hours</t>
  </si>
  <si>
    <t>Total Wages- Hourly Employees</t>
  </si>
  <si>
    <t>Total</t>
  </si>
  <si>
    <t>Student name/TBD</t>
  </si>
  <si>
    <t>Total Student Wages</t>
  </si>
  <si>
    <t>Annual Stipend</t>
  </si>
  <si>
    <t>Subcontract Expenses</t>
  </si>
  <si>
    <t>Name of Subcontractor</t>
  </si>
  <si>
    <t>Subcontractor #1</t>
  </si>
  <si>
    <t>Subcontractor #2</t>
  </si>
  <si>
    <t>Subcontractor #3</t>
  </si>
  <si>
    <t>Subcontractor #4</t>
  </si>
  <si>
    <t>Subcontractor #5</t>
  </si>
  <si>
    <t>Year 1 Budget</t>
  </si>
  <si>
    <t>Year 2 Budget</t>
  </si>
  <si>
    <t>Year 3 Budget</t>
  </si>
  <si>
    <t>Year 4 Budget</t>
  </si>
  <si>
    <t>Year 5 Budget</t>
  </si>
  <si>
    <t>Percentage of Time &amp; Effort to Person Months (PM)</t>
  </si>
  <si>
    <t>Interactive Conversion Table</t>
  </si>
  <si>
    <t xml:space="preserve">To fill out certain budget forms for applicants will need to convert percent-of-effort to person months. Use this calculator for assistance. </t>
  </si>
  <si>
    <t>2 month</t>
  </si>
  <si>
    <t>Summer-Term</t>
  </si>
  <si>
    <t>% Effort</t>
  </si>
  <si>
    <t>PM</t>
  </si>
  <si>
    <t>10 month</t>
  </si>
  <si>
    <t>Appointment</t>
  </si>
  <si>
    <t>12 month</t>
  </si>
  <si>
    <t>Instructions:</t>
  </si>
  <si>
    <t xml:space="preserve">To use the chart simply insert the percent of effort that you want to convert into the person months. Summer Term % of effort line and hit enter. The person month for 2, 10, 12 will be displayed simultaneously. </t>
  </si>
  <si>
    <t>There are three basis salary (wage) bases: Calendar Year, Academic Year and Summer Term. Here is a month/week/days</t>
  </si>
  <si>
    <t>breakout for each</t>
  </si>
  <si>
    <t>Academic year (AY)</t>
  </si>
  <si>
    <t>Summer Term (SM)</t>
  </si>
  <si>
    <t>Calendar Year (CY)</t>
  </si>
  <si>
    <t>10 months</t>
  </si>
  <si>
    <t>2 months</t>
  </si>
  <si>
    <t>12 months</t>
  </si>
  <si>
    <t>credits</t>
  </si>
  <si>
    <t>% effort</t>
  </si>
  <si>
    <t>Professional Services</t>
  </si>
  <si>
    <t>Licenses/ Registration fees</t>
  </si>
  <si>
    <t>Telephone</t>
  </si>
  <si>
    <t>Postage</t>
  </si>
  <si>
    <t>Advertising</t>
  </si>
  <si>
    <t>Rental Expense</t>
  </si>
  <si>
    <t xml:space="preserve">Service Center </t>
  </si>
  <si>
    <t>D. Total Services</t>
  </si>
  <si>
    <t>Domestic Travel</t>
  </si>
  <si>
    <t>Foreign Travel</t>
  </si>
  <si>
    <t>E. Travel</t>
  </si>
  <si>
    <t>Total Modified Direct Cost</t>
  </si>
  <si>
    <t>Rental Cost for off-site facilities</t>
  </si>
  <si>
    <t>Repairs. Renovations</t>
  </si>
  <si>
    <t>Contracted Services</t>
  </si>
  <si>
    <t>Participant Support Costs</t>
  </si>
  <si>
    <t>Tuition/Fees</t>
  </si>
  <si>
    <t>F. Other Direct Cost</t>
  </si>
  <si>
    <t>Facilities and Administrative (Indirect)</t>
  </si>
  <si>
    <t>Date:</t>
  </si>
  <si>
    <t>Project Period:</t>
  </si>
  <si>
    <t>to</t>
  </si>
  <si>
    <t>Total Budget</t>
  </si>
  <si>
    <t>Person Months</t>
  </si>
  <si>
    <t>Total GA Stipends</t>
  </si>
  <si>
    <t>Total Salaries and Wages Requested</t>
  </si>
  <si>
    <t>Fringe Benefit Rates</t>
  </si>
  <si>
    <t>FY24</t>
  </si>
  <si>
    <t>FY25</t>
  </si>
  <si>
    <t>Total Salaries, Wages and Fringe are carried to Summary tab</t>
  </si>
  <si>
    <t>TOTAL DIRECT COSTS</t>
  </si>
  <si>
    <t>TOTAL COSTS</t>
  </si>
  <si>
    <t xml:space="preserve">Enter the proposal title, PI name, and project period where specified on the budget template summary. Today's date will be automatically updated. </t>
  </si>
  <si>
    <t xml:space="preserve">This budget template is meant to provide a user-friendly and efficient way to develop a budget. It is also intended to help standardize the way budgets are developed at Monmouth. While the budget template should be used in conjunction with all new proposals, it does not replace sponsor-required budget forms. </t>
  </si>
  <si>
    <t xml:space="preserve">At the top of the Summary Tab, enter the F&amp;A (indirect) rate and base codes. To do this, click the blue link to bring you to the current F&amp;A rates. Determine the indirect rate that applies to your project and enter that code into the Summary page. If you choose Rate Code #, you can enter a specific rate yourself. This spreadsheet automatically calculate indirect rates for you.  </t>
  </si>
  <si>
    <r>
      <t>Student Wages</t>
    </r>
    <r>
      <rPr>
        <b/>
        <sz val="11"/>
        <color rgb="FFFF0000"/>
        <rFont val="Calibri"/>
        <family val="2"/>
        <scheme val="minor"/>
      </rPr>
      <t xml:space="preserve"> **</t>
    </r>
  </si>
  <si>
    <t>Mileage Calculator</t>
  </si>
  <si>
    <t>Miles</t>
  </si>
  <si>
    <t>FT Grant Funded</t>
  </si>
  <si>
    <t>Part-time/ Hourly Employees</t>
  </si>
  <si>
    <t>Grad Stipends</t>
  </si>
  <si>
    <t>Fringe Benefits</t>
  </si>
  <si>
    <t>Base Codes</t>
  </si>
  <si>
    <t>Total Direct Costs</t>
  </si>
  <si>
    <t>Total Modified Direct Costs</t>
  </si>
  <si>
    <t>Equipment and software over $1,000/unit</t>
  </si>
  <si>
    <t>Equipment under $1,000</t>
  </si>
  <si>
    <t>Enter Facilities and Administrant (Indirect) Base Code:</t>
  </si>
  <si>
    <t>A. Total Salaries (Personnel Worksheet)</t>
  </si>
  <si>
    <t>Sub award Contracts</t>
  </si>
  <si>
    <t>Consultants Expenses</t>
  </si>
  <si>
    <t>Consultant #1</t>
  </si>
  <si>
    <t>Consultant #2</t>
  </si>
  <si>
    <t>Consultant #3</t>
  </si>
  <si>
    <t>Consultant #4</t>
  </si>
  <si>
    <t>Consultant #5</t>
  </si>
  <si>
    <t>Consultants</t>
  </si>
  <si>
    <t>Credit to Percent Calculation</t>
  </si>
  <si>
    <t xml:space="preserve">Then choose the base rate that is allowed by your sponsor. The base rate is the amount on which F&amp;A charges will be calculated. Our federally negotiated rate bases F&amp;A on salaries and wages, while other projects might base F&amp;A on total direct costs. If you choose Base Code 4, you can enter a specific base amount yourself. </t>
  </si>
  <si>
    <t xml:space="preserve">On the summary tab, continue to enter expenses that would be incurred on the project. Sub award recipients should be listed individually on the Sub awards Tab. Consultants should be listed individually on the Consultants Tab.There is a link within the budget that will take you to the respective pages for your convenience. </t>
  </si>
  <si>
    <t xml:space="preserve">You can then print out multiple sheets of your budget at once by holding down the Control button while clicking multiple tabs. You do not need to print out extra red tabs, such as Welcome, Indirect or Instructions. </t>
  </si>
  <si>
    <t>Name of Consultant</t>
  </si>
  <si>
    <t>10 or 12 Month</t>
  </si>
  <si>
    <t xml:space="preserve">The personnel tab contains the bulk of your budget information and will automatically carry data over to the summary page for your convenience. List the names and roles of personnel assigned to the proposed project. Enter the individual's base yearly salary. You must enter 10 for a 10-month employee or 12 for a 12-month employee. Then enter the effort that key personnel will give to the project, in percentage format. The salary you should request from the sponsor based on your yearly salary and percentage of effort will automatically calculated in the right-most column. This number will appear on the Summary page. </t>
  </si>
  <si>
    <r>
      <rPr>
        <b/>
        <sz val="11"/>
        <color rgb="FFFF0000"/>
        <rFont val="Calibri"/>
        <family val="2"/>
        <scheme val="minor"/>
      </rPr>
      <t>**</t>
    </r>
    <r>
      <rPr>
        <sz val="11"/>
        <color rgb="FFFF0000"/>
        <rFont val="Calibri"/>
        <family val="2"/>
        <scheme val="minor"/>
      </rPr>
      <t xml:space="preserve"> Hiring of student workers and questions about hourly rates should be coordinated through the Student Employment Office. 732-263-5706</t>
    </r>
  </si>
  <si>
    <t>FY26</t>
  </si>
  <si>
    <t>FY27</t>
  </si>
  <si>
    <t>Agreement period- 7/1/23-6/30/27</t>
  </si>
  <si>
    <t>Note: Negotiated Rate Agreement effective from 7/1/23 to 7/1/27</t>
  </si>
  <si>
    <t>FY28</t>
  </si>
  <si>
    <t xml:space="preserve">Amount may vary depending on program. </t>
  </si>
  <si>
    <t xml:space="preserve">Note: Faculty completing this section the assumption is work will be completed during July and August. Summer Compensation is limited to 2/10s for all sources of base compensation. </t>
  </si>
  <si>
    <t>Note: For Faculty working on Grants during the Fall and Spring Term, course release time would need to completed and approved by the Provost</t>
  </si>
  <si>
    <t>This template has been updated on 7/1/25</t>
  </si>
  <si>
    <t>TO BE USED FOR GRANTS BEGINNING 7/1/25 &amp; Beyond</t>
  </si>
  <si>
    <t xml:space="preserve">Grant Budget Template Notes:
Federally Negotiated:
     Fringe Benefit Rate: 27.9%-No fringe benefits on Monmouth University student  
                              wages or Graduate Assistants wages
     Indirect Cost Rates: Calculated on all salaries including student wages and 
                                          Graduate assistants wages
 On-Campus rate: 47.00%
 Off-Campus rate: 35.20%-Awards that are performed entirely off-campus 
and not using any University owned or leased facilities
Summer salary-maximum of 2/10ths of the prior fiscal year salary for anyone on a ten month contract. This includes all sources coming through the University, teaching and the grant/contract.  Fringe benefits must be included on summer salary.
        1/10th available in July
                   1/10th available in August
Faculty Release Time: 
Tenured and Tenure Track: (Professors, Assoc Professors &amp; Asst Professors)
Teach 9 Credits per semester: 3/3 credit courses and 1/3 credit Scholarship release for a total of 12 credits per semester
Non Tenure Track: (Lecturers, Specialist Professors &amp; Instructors)
Teach 12 credits per semester: 4/3 credit courses
Release Time = Salary per semester/# of courses=credit release given
Faculty Hourly Rate calculation:
Tenured and Tenure Track: (Professors, Assoc Professors &amp; Asst Professors)
 Teach 9 Credits per semester-9 hours per 3 credit class or 27 hours/week
 Scholarship 3 credits per semester-3 hours per 3 credit class or hours/week
  Total of 36hrs/week*44weeks=1,584 hours per academic year
Non Tenure Track: (Lecturers, Specialist Professors &amp; Instructors)
 Teach 12 credits per semester-9 hours per 3 credit class or 36 hours/week
 36hrs/week*44 weeks= 1,584 hours per academic year
Hourly rate= Salary /hours per academic year
Student Wages: Student wages are paid at current minimum wage hourly rate.  
Hiring of student workers and questions about hourly rates should be coordinated through the Student Employment Office. 732-263-5706
Graduate Assistants: Hiring of Graduate Assistant’s should be coordinated through the Office of Graduate Studies.  The Office of Graduate Studies can verify the cost of hiring a Graduate Assistant.  FY2026 Graduate Assistants for Graduate-Masters are $995 per credit plus fringe.  2026 Graduate Assistantships:  3.0 credit:  $2,985 plus fringe of $448. FY2026 Graduate Assistants who are PA, SLP are $1,451 per credit plus fringe. 2026 Graduate Assistantships: 3.0 credit: $4,353 plus fringe of $653. FY2026 Graduate Assistants who are Doctoral are $1,195 per credit plus fringe. 2026 Graduate Assistantships: 3.0 credit: $3,585 plus fringe of $538. 
Travel: The Mileage reimbursement rate for business use of personal vehicles is currently 65.5 cents per mile for 2023.  Questions concerning travel reimbursement can be found in the Travel, Entertainment and Food Policy (attach link)
Grant Matching expenses:  General ledger account number of funding source for grant matching expenses must be included on routing sheet 
</t>
  </si>
  <si>
    <t>Grad Assistant- Masters</t>
  </si>
  <si>
    <t>Grad Assistant- SLP, PA</t>
  </si>
  <si>
    <t>Grad Assistant- Doctoral</t>
  </si>
  <si>
    <t>Hourly rate effective 1/1/25 and will increase 1/1/26</t>
  </si>
  <si>
    <t>Mileage- $0.70/mile</t>
  </si>
  <si>
    <t>Academic Year 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</si>
</sst>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2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u/>
      <sz val="11"/>
      <color theme="1"/>
      <name val="Calibri"/>
      <family val="2"/>
      <scheme val="minor"/>
    </font>
    <font>
      <sz val="11"/>
      <color rgb="FF0000FF"/>
      <name val="Calibri"/>
      <family val="2"/>
      <scheme val="minor"/>
    </font>
    <font>
      <sz val="11"/>
      <name val="Calibri"/>
      <family val="2"/>
      <scheme val="minor"/>
    </font>
    <font>
      <b/>
      <sz val="11"/>
      <name val="Calibri"/>
      <family val="2"/>
      <scheme val="minor"/>
    </font>
    <font>
      <b/>
      <sz val="14"/>
      <color theme="1"/>
      <name val="Calibri"/>
      <family val="2"/>
      <scheme val="minor"/>
    </font>
    <font>
      <b/>
      <sz val="18"/>
      <color theme="1"/>
      <name val="Calibri"/>
      <family val="2"/>
      <scheme val="minor"/>
    </font>
    <font>
      <b/>
      <sz val="24"/>
      <color theme="1"/>
      <name val="Calibri"/>
      <family val="2"/>
      <scheme val="minor"/>
    </font>
    <font>
      <b/>
      <sz val="11"/>
      <color rgb="FFFF0000"/>
      <name val="Calibri"/>
      <family val="2"/>
      <scheme val="minor"/>
    </font>
    <font>
      <sz val="24"/>
      <color theme="1"/>
      <name val="Calibri"/>
      <family val="2"/>
      <scheme val="minor"/>
    </font>
    <font>
      <u/>
      <sz val="11"/>
      <color theme="10"/>
      <name val="Calibri"/>
      <family val="2"/>
      <scheme val="minor"/>
    </font>
    <font>
      <b/>
      <u/>
      <sz val="11"/>
      <color theme="10"/>
      <name val="Calibri"/>
      <family val="2"/>
      <scheme val="minor"/>
    </font>
    <font>
      <sz val="9"/>
      <color indexed="81"/>
      <name val="Tahoma"/>
      <family val="2"/>
    </font>
    <font>
      <b/>
      <sz val="9"/>
      <color indexed="81"/>
      <name val="Tahoma"/>
      <family val="2"/>
    </font>
    <font>
      <b/>
      <u/>
      <sz val="11"/>
      <color rgb="FF0000FF"/>
      <name val="Calibri"/>
      <family val="2"/>
      <scheme val="minor"/>
    </font>
    <font>
      <sz val="9"/>
      <color indexed="81"/>
      <name val="Tahoma"/>
      <charset val="1"/>
    </font>
    <font>
      <b/>
      <sz val="9"/>
      <color indexed="81"/>
      <name val="Tahoma"/>
      <charset val="1"/>
    </font>
  </fonts>
  <fills count="10">
    <fill>
      <patternFill patternType="none"/>
    </fill>
    <fill>
      <patternFill patternType="gray125"/>
    </fill>
    <fill>
      <patternFill patternType="solid">
        <fgColor rgb="FF00B0F0"/>
        <bgColor indexed="64"/>
      </patternFill>
    </fill>
    <fill>
      <patternFill patternType="solid">
        <fgColor theme="2"/>
        <bgColor indexed="64"/>
      </patternFill>
    </fill>
    <fill>
      <patternFill patternType="solid">
        <fgColor rgb="FFFFC000"/>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7" tint="0.59999389629810485"/>
        <bgColor indexed="64"/>
      </patternFill>
    </fill>
    <fill>
      <patternFill patternType="solid">
        <fgColor theme="6"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217">
    <xf numFmtId="0" fontId="0" fillId="0" borderId="0" xfId="0"/>
    <xf numFmtId="0" fontId="3" fillId="0" borderId="0" xfId="0" applyFont="1"/>
    <xf numFmtId="0" fontId="0" fillId="0" borderId="0" xfId="0" applyAlignment="1">
      <alignment wrapText="1"/>
    </xf>
    <xf numFmtId="0" fontId="0" fillId="0" borderId="0" xfId="0" applyAlignment="1">
      <alignment horizontal="right"/>
    </xf>
    <xf numFmtId="0" fontId="0" fillId="0" borderId="0" xfId="0" applyAlignment="1">
      <alignment horizontal="left"/>
    </xf>
    <xf numFmtId="0" fontId="3" fillId="0" borderId="0" xfId="0" applyFont="1" applyAlignment="1">
      <alignment horizontal="left"/>
    </xf>
    <xf numFmtId="0" fontId="3" fillId="0" borderId="0" xfId="0" applyFont="1" applyAlignment="1">
      <alignment horizontal="center"/>
    </xf>
    <xf numFmtId="0" fontId="0" fillId="2" borderId="0" xfId="0" applyFill="1"/>
    <xf numFmtId="0" fontId="3" fillId="4" borderId="0" xfId="0" applyFont="1" applyFill="1"/>
    <xf numFmtId="0" fontId="3" fillId="5" borderId="1" xfId="0" applyFont="1" applyFill="1" applyBorder="1"/>
    <xf numFmtId="0" fontId="0" fillId="5" borderId="1" xfId="0" applyFill="1" applyBorder="1"/>
    <xf numFmtId="0" fontId="3" fillId="5" borderId="1" xfId="0" applyFont="1" applyFill="1" applyBorder="1" applyAlignment="1">
      <alignment horizontal="center"/>
    </xf>
    <xf numFmtId="10" fontId="0" fillId="0" borderId="1" xfId="2" applyNumberFormat="1" applyFont="1" applyBorder="1"/>
    <xf numFmtId="0" fontId="2" fillId="0" borderId="0" xfId="0" applyFont="1"/>
    <xf numFmtId="0" fontId="7" fillId="0" borderId="0" xfId="0" applyFont="1"/>
    <xf numFmtId="0" fontId="7" fillId="0" borderId="0" xfId="0" applyFont="1" applyFill="1"/>
    <xf numFmtId="44" fontId="0" fillId="0" borderId="0" xfId="0" applyNumberFormat="1"/>
    <xf numFmtId="0" fontId="0" fillId="0" borderId="2" xfId="0" applyBorder="1"/>
    <xf numFmtId="0" fontId="0" fillId="0" borderId="0" xfId="0" applyBorder="1"/>
    <xf numFmtId="44" fontId="0" fillId="0" borderId="0" xfId="1" applyFont="1" applyBorder="1"/>
    <xf numFmtId="44" fontId="0" fillId="0" borderId="4" xfId="1" applyFont="1" applyBorder="1"/>
    <xf numFmtId="44" fontId="0" fillId="0" borderId="5" xfId="1" applyFont="1" applyBorder="1"/>
    <xf numFmtId="44" fontId="0" fillId="0" borderId="6" xfId="1" applyFont="1" applyBorder="1"/>
    <xf numFmtId="44" fontId="0" fillId="0" borderId="4" xfId="0" applyNumberFormat="1" applyBorder="1"/>
    <xf numFmtId="44" fontId="0" fillId="0" borderId="5" xfId="0" applyNumberFormat="1" applyBorder="1"/>
    <xf numFmtId="44" fontId="0" fillId="0" borderId="6" xfId="0" applyNumberFormat="1" applyBorder="1"/>
    <xf numFmtId="0" fontId="8" fillId="0" borderId="0" xfId="0" applyFont="1"/>
    <xf numFmtId="0" fontId="9" fillId="0" borderId="0" xfId="0" applyFont="1"/>
    <xf numFmtId="0" fontId="10" fillId="0" borderId="0" xfId="0" applyFont="1"/>
    <xf numFmtId="0" fontId="11" fillId="0" borderId="0" xfId="0" applyFont="1"/>
    <xf numFmtId="2" fontId="0" fillId="0" borderId="0" xfId="0" applyNumberFormat="1"/>
    <xf numFmtId="0" fontId="0" fillId="0" borderId="0" xfId="0" applyAlignment="1"/>
    <xf numFmtId="0" fontId="0" fillId="0" borderId="1" xfId="0" applyBorder="1"/>
    <xf numFmtId="164" fontId="0" fillId="0" borderId="1" xfId="2" applyNumberFormat="1" applyFont="1" applyBorder="1"/>
    <xf numFmtId="0" fontId="0" fillId="0" borderId="0" xfId="0" applyBorder="1" applyAlignment="1"/>
    <xf numFmtId="0" fontId="4" fillId="0" borderId="0" xfId="0" applyFont="1" applyBorder="1"/>
    <xf numFmtId="165" fontId="0" fillId="0" borderId="0" xfId="1" applyNumberFormat="1" applyFont="1"/>
    <xf numFmtId="0" fontId="0" fillId="0" borderId="5" xfId="0" applyBorder="1" applyAlignment="1">
      <alignment horizontal="center"/>
    </xf>
    <xf numFmtId="165" fontId="0" fillId="0" borderId="8" xfId="0" applyNumberFormat="1" applyBorder="1"/>
    <xf numFmtId="0" fontId="3" fillId="0" borderId="2" xfId="0" applyFont="1" applyBorder="1" applyAlignment="1">
      <alignment horizontal="left"/>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3" xfId="0" applyFont="1" applyBorder="1" applyAlignment="1">
      <alignment horizontal="center"/>
    </xf>
    <xf numFmtId="44" fontId="0" fillId="0" borderId="13" xfId="1" applyFont="1" applyBorder="1"/>
    <xf numFmtId="44" fontId="0" fillId="0" borderId="2" xfId="1" applyFont="1" applyBorder="1"/>
    <xf numFmtId="44" fontId="0" fillId="0" borderId="15" xfId="1" applyFont="1" applyBorder="1"/>
    <xf numFmtId="44" fontId="0" fillId="0" borderId="12" xfId="1" applyFont="1" applyBorder="1"/>
    <xf numFmtId="0" fontId="0" fillId="0" borderId="17" xfId="0" applyBorder="1"/>
    <xf numFmtId="0" fontId="4" fillId="0" borderId="17" xfId="0" applyFont="1" applyBorder="1"/>
    <xf numFmtId="0" fontId="7" fillId="0" borderId="3" xfId="0" applyFont="1" applyBorder="1"/>
    <xf numFmtId="44" fontId="0" fillId="0" borderId="9" xfId="0" applyNumberFormat="1" applyBorder="1"/>
    <xf numFmtId="44" fontId="0" fillId="0" borderId="10" xfId="0" applyNumberFormat="1" applyBorder="1"/>
    <xf numFmtId="44" fontId="0" fillId="0" borderId="11" xfId="1" applyFont="1" applyBorder="1"/>
    <xf numFmtId="44" fontId="0" fillId="0" borderId="12" xfId="0" applyNumberFormat="1" applyBorder="1"/>
    <xf numFmtId="44" fontId="0" fillId="0" borderId="0" xfId="0" applyNumberFormat="1" applyBorder="1"/>
    <xf numFmtId="44" fontId="0" fillId="0" borderId="14" xfId="0" applyNumberFormat="1" applyBorder="1"/>
    <xf numFmtId="44" fontId="0" fillId="0" borderId="2" xfId="0" applyNumberFormat="1" applyBorder="1"/>
    <xf numFmtId="44" fontId="0" fillId="0" borderId="11" xfId="0" applyNumberFormat="1" applyBorder="1"/>
    <xf numFmtId="44" fontId="0" fillId="0" borderId="13" xfId="0" applyNumberFormat="1" applyBorder="1"/>
    <xf numFmtId="44" fontId="0" fillId="0" borderId="15" xfId="0" applyNumberFormat="1" applyBorder="1"/>
    <xf numFmtId="0" fontId="0" fillId="0" borderId="0" xfId="0" applyFont="1"/>
    <xf numFmtId="44" fontId="0" fillId="0" borderId="10" xfId="1" applyFont="1" applyBorder="1"/>
    <xf numFmtId="0" fontId="7" fillId="0" borderId="3" xfId="0" applyFont="1" applyFill="1" applyBorder="1"/>
    <xf numFmtId="0" fontId="3" fillId="0" borderId="4" xfId="0" applyFont="1" applyBorder="1"/>
    <xf numFmtId="165" fontId="0" fillId="0" borderId="17" xfId="0" applyNumberFormat="1" applyBorder="1"/>
    <xf numFmtId="165" fontId="0" fillId="0" borderId="9" xfId="1" applyNumberFormat="1" applyFont="1" applyBorder="1"/>
    <xf numFmtId="165" fontId="0" fillId="0" borderId="10" xfId="1" applyNumberFormat="1" applyFont="1" applyBorder="1"/>
    <xf numFmtId="165" fontId="0" fillId="0" borderId="11" xfId="1" applyNumberFormat="1" applyFont="1" applyBorder="1"/>
    <xf numFmtId="165" fontId="0" fillId="0" borderId="4" xfId="0" applyNumberFormat="1" applyBorder="1"/>
    <xf numFmtId="165" fontId="0" fillId="0" borderId="5" xfId="0" applyNumberFormat="1" applyBorder="1"/>
    <xf numFmtId="0" fontId="0" fillId="6" borderId="3" xfId="0" applyFill="1" applyBorder="1"/>
    <xf numFmtId="165" fontId="0" fillId="6" borderId="17" xfId="0" applyNumberFormat="1" applyFill="1" applyBorder="1"/>
    <xf numFmtId="165" fontId="0" fillId="6" borderId="3" xfId="0" applyNumberFormat="1" applyFill="1" applyBorder="1"/>
    <xf numFmtId="44" fontId="0" fillId="6" borderId="17" xfId="1" applyFont="1" applyFill="1" applyBorder="1"/>
    <xf numFmtId="44" fontId="0" fillId="6" borderId="18" xfId="1" applyFont="1" applyFill="1" applyBorder="1"/>
    <xf numFmtId="44" fontId="0" fillId="6" borderId="3" xfId="0" applyNumberFormat="1" applyFill="1" applyBorder="1"/>
    <xf numFmtId="44" fontId="0" fillId="6" borderId="11" xfId="1" applyFont="1" applyFill="1" applyBorder="1"/>
    <xf numFmtId="44" fontId="0" fillId="6" borderId="13" xfId="1" applyFont="1" applyFill="1" applyBorder="1"/>
    <xf numFmtId="44" fontId="0" fillId="6" borderId="15" xfId="1" applyFont="1" applyFill="1" applyBorder="1"/>
    <xf numFmtId="44" fontId="0" fillId="6" borderId="6" xfId="1" applyFont="1" applyFill="1" applyBorder="1"/>
    <xf numFmtId="0" fontId="0" fillId="6" borderId="16" xfId="0" applyFill="1" applyBorder="1"/>
    <xf numFmtId="44" fontId="0" fillId="6" borderId="3" xfId="1" applyFont="1" applyFill="1" applyBorder="1"/>
    <xf numFmtId="0" fontId="3" fillId="6" borderId="0" xfId="0" applyFont="1" applyFill="1"/>
    <xf numFmtId="44" fontId="3" fillId="6" borderId="0" xfId="0" applyNumberFormat="1" applyFont="1" applyFill="1"/>
    <xf numFmtId="0" fontId="3" fillId="0" borderId="0" xfId="0" applyFont="1" applyAlignment="1">
      <alignment horizontal="right"/>
    </xf>
    <xf numFmtId="0" fontId="3" fillId="0" borderId="19" xfId="0" applyFont="1" applyBorder="1" applyAlignment="1">
      <alignment horizontal="right"/>
    </xf>
    <xf numFmtId="165" fontId="3" fillId="0" borderId="0" xfId="0" applyNumberFormat="1" applyFont="1"/>
    <xf numFmtId="0" fontId="3" fillId="0" borderId="19" xfId="0" applyFont="1" applyBorder="1"/>
    <xf numFmtId="165" fontId="3" fillId="0" borderId="19" xfId="0" applyNumberFormat="1" applyFont="1" applyBorder="1"/>
    <xf numFmtId="165" fontId="6" fillId="0" borderId="0" xfId="1" applyNumberFormat="1" applyFont="1" applyFill="1"/>
    <xf numFmtId="0" fontId="14" fillId="0" borderId="0" xfId="3" applyFont="1"/>
    <xf numFmtId="165" fontId="0" fillId="0" borderId="20" xfId="0" applyNumberFormat="1" applyBorder="1"/>
    <xf numFmtId="165" fontId="3" fillId="0" borderId="17" xfId="0" applyNumberFormat="1" applyFont="1" applyBorder="1"/>
    <xf numFmtId="165" fontId="3" fillId="0" borderId="21" xfId="0" applyNumberFormat="1" applyFont="1" applyBorder="1"/>
    <xf numFmtId="0" fontId="0" fillId="0" borderId="4" xfId="0" applyBorder="1"/>
    <xf numFmtId="165" fontId="0" fillId="0" borderId="4" xfId="1" applyNumberFormat="1" applyFont="1" applyFill="1" applyBorder="1"/>
    <xf numFmtId="165" fontId="0" fillId="0" borderId="5" xfId="1" applyNumberFormat="1" applyFont="1" applyFill="1" applyBorder="1"/>
    <xf numFmtId="165" fontId="0" fillId="0" borderId="6" xfId="1" applyNumberFormat="1" applyFont="1" applyFill="1" applyBorder="1"/>
    <xf numFmtId="0" fontId="4" fillId="0" borderId="0" xfId="0" applyFont="1"/>
    <xf numFmtId="44" fontId="0" fillId="0" borderId="1" xfId="1" applyFont="1" applyBorder="1"/>
    <xf numFmtId="14" fontId="0" fillId="0" borderId="0" xfId="0" applyNumberFormat="1"/>
    <xf numFmtId="0" fontId="0" fillId="0" borderId="1" xfId="0" applyFont="1" applyBorder="1"/>
    <xf numFmtId="0" fontId="0" fillId="0" borderId="0" xfId="0" applyFont="1" applyBorder="1" applyAlignment="1">
      <alignment horizontal="right"/>
    </xf>
    <xf numFmtId="44" fontId="0" fillId="0" borderId="17" xfId="0" applyNumberFormat="1" applyBorder="1"/>
    <xf numFmtId="0" fontId="3" fillId="2" borderId="0" xfId="0" applyFont="1" applyFill="1"/>
    <xf numFmtId="0" fontId="3" fillId="2" borderId="0" xfId="0" applyFont="1" applyFill="1" applyAlignment="1">
      <alignment horizontal="center"/>
    </xf>
    <xf numFmtId="0" fontId="3" fillId="2" borderId="0" xfId="0" applyFont="1" applyFill="1" applyAlignment="1">
      <alignment horizontal="right"/>
    </xf>
    <xf numFmtId="0" fontId="0" fillId="0" borderId="1" xfId="0" applyBorder="1" applyAlignment="1">
      <alignment horizontal="center"/>
    </xf>
    <xf numFmtId="44" fontId="0" fillId="0" borderId="0" xfId="1" applyFont="1"/>
    <xf numFmtId="44" fontId="3" fillId="0" borderId="0" xfId="0" applyNumberFormat="1" applyFont="1"/>
    <xf numFmtId="0" fontId="0" fillId="0" borderId="0" xfId="0" applyFont="1" applyFill="1" applyAlignment="1">
      <alignment horizontal="center"/>
    </xf>
    <xf numFmtId="10" fontId="0" fillId="3" borderId="0" xfId="2" applyNumberFormat="1" applyFont="1" applyFill="1"/>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6" borderId="6" xfId="0" applyFont="1" applyFill="1" applyBorder="1" applyAlignment="1">
      <alignment horizontal="center"/>
    </xf>
    <xf numFmtId="0" fontId="17" fillId="0" borderId="0" xfId="3" applyFont="1" applyAlignment="1">
      <alignment horizontal="left"/>
    </xf>
    <xf numFmtId="10" fontId="0" fillId="7" borderId="1" xfId="2" applyNumberFormat="1" applyFont="1" applyFill="1" applyBorder="1"/>
    <xf numFmtId="0" fontId="5" fillId="3" borderId="17" xfId="0" applyFont="1" applyFill="1" applyBorder="1" applyProtection="1">
      <protection locked="0"/>
    </xf>
    <xf numFmtId="44" fontId="5" fillId="3" borderId="12" xfId="1" applyFont="1" applyFill="1" applyBorder="1" applyProtection="1">
      <protection locked="0"/>
    </xf>
    <xf numFmtId="0" fontId="5" fillId="3" borderId="18" xfId="0" applyFont="1" applyFill="1" applyBorder="1" applyProtection="1">
      <protection locked="0"/>
    </xf>
    <xf numFmtId="44" fontId="5" fillId="3" borderId="14" xfId="1" applyFont="1" applyFill="1" applyBorder="1" applyProtection="1">
      <protection locked="0"/>
    </xf>
    <xf numFmtId="0" fontId="5" fillId="3" borderId="12" xfId="0" applyFont="1" applyFill="1" applyBorder="1" applyProtection="1">
      <protection locked="0"/>
    </xf>
    <xf numFmtId="0" fontId="5" fillId="3" borderId="0" xfId="0" applyFont="1" applyFill="1" applyBorder="1" applyProtection="1">
      <protection locked="0"/>
    </xf>
    <xf numFmtId="0" fontId="5" fillId="3" borderId="14" xfId="0" applyFont="1" applyFill="1" applyBorder="1" applyProtection="1">
      <protection locked="0"/>
    </xf>
    <xf numFmtId="0" fontId="5" fillId="3" borderId="2" xfId="0" applyFont="1" applyFill="1" applyBorder="1" applyProtection="1">
      <protection locked="0"/>
    </xf>
    <xf numFmtId="0" fontId="5" fillId="3" borderId="13" xfId="0" applyFont="1" applyFill="1" applyBorder="1" applyProtection="1">
      <protection locked="0"/>
    </xf>
    <xf numFmtId="0" fontId="5" fillId="3" borderId="15" xfId="0" applyFont="1" applyFill="1" applyBorder="1" applyProtection="1">
      <protection locked="0"/>
    </xf>
    <xf numFmtId="44" fontId="5" fillId="3" borderId="9" xfId="1" applyFont="1" applyFill="1" applyBorder="1" applyProtection="1">
      <protection locked="0"/>
    </xf>
    <xf numFmtId="0" fontId="5" fillId="3" borderId="9" xfId="0" applyFont="1" applyFill="1" applyBorder="1" applyProtection="1">
      <protection locked="0"/>
    </xf>
    <xf numFmtId="0" fontId="5" fillId="3" borderId="10" xfId="0" applyFont="1" applyFill="1" applyBorder="1" applyProtection="1">
      <protection locked="0"/>
    </xf>
    <xf numFmtId="0" fontId="5" fillId="3" borderId="11" xfId="0" applyFont="1" applyFill="1" applyBorder="1" applyProtection="1">
      <protection locked="0"/>
    </xf>
    <xf numFmtId="0" fontId="5" fillId="3" borderId="4" xfId="0" applyFont="1" applyFill="1" applyBorder="1" applyProtection="1">
      <protection locked="0"/>
    </xf>
    <xf numFmtId="0" fontId="5" fillId="3" borderId="5" xfId="0" applyFont="1" applyFill="1" applyBorder="1" applyProtection="1">
      <protection locked="0"/>
    </xf>
    <xf numFmtId="0" fontId="5" fillId="3" borderId="6" xfId="0" applyFont="1" applyFill="1" applyBorder="1" applyProtection="1">
      <protection locked="0"/>
    </xf>
    <xf numFmtId="0" fontId="0" fillId="0" borderId="0" xfId="0" applyProtection="1">
      <protection locked="0"/>
    </xf>
    <xf numFmtId="0" fontId="5" fillId="3" borderId="7" xfId="0" applyFont="1" applyFill="1" applyBorder="1" applyProtection="1">
      <protection locked="0"/>
    </xf>
    <xf numFmtId="14" fontId="0" fillId="3" borderId="4" xfId="0" applyNumberFormat="1" applyFill="1" applyBorder="1" applyProtection="1">
      <protection locked="0"/>
    </xf>
    <xf numFmtId="14" fontId="0" fillId="3" borderId="6" xfId="0" applyNumberFormat="1" applyFill="1" applyBorder="1" applyProtection="1">
      <protection locked="0"/>
    </xf>
    <xf numFmtId="10" fontId="0" fillId="3" borderId="0" xfId="2" applyNumberFormat="1" applyFont="1" applyFill="1" applyProtection="1">
      <protection locked="0"/>
    </xf>
    <xf numFmtId="0" fontId="5" fillId="3" borderId="0" xfId="0" applyFont="1" applyFill="1" applyAlignment="1" applyProtection="1">
      <alignment horizontal="center"/>
      <protection locked="0"/>
    </xf>
    <xf numFmtId="44" fontId="5" fillId="3" borderId="0" xfId="1" applyFont="1" applyFill="1" applyProtection="1">
      <protection locked="0"/>
    </xf>
    <xf numFmtId="165" fontId="5" fillId="3" borderId="0" xfId="1" applyNumberFormat="1" applyFont="1" applyFill="1" applyProtection="1">
      <protection locked="0"/>
    </xf>
    <xf numFmtId="0" fontId="0" fillId="3" borderId="1" xfId="0" applyFill="1" applyBorder="1" applyProtection="1">
      <protection locked="0"/>
    </xf>
    <xf numFmtId="0" fontId="5" fillId="3" borderId="0" xfId="0" applyFont="1" applyFill="1" applyProtection="1">
      <protection locked="0"/>
    </xf>
    <xf numFmtId="0" fontId="0" fillId="0" borderId="0" xfId="0" applyProtection="1"/>
    <xf numFmtId="0" fontId="0" fillId="8" borderId="0" xfId="0" applyFill="1"/>
    <xf numFmtId="0" fontId="0" fillId="8" borderId="0" xfId="0" applyFill="1" applyAlignment="1">
      <alignment horizontal="right"/>
    </xf>
    <xf numFmtId="0" fontId="0" fillId="3" borderId="0" xfId="0" applyFill="1" applyProtection="1">
      <protection locked="0"/>
    </xf>
    <xf numFmtId="0" fontId="4" fillId="0" borderId="12" xfId="0" applyFont="1" applyBorder="1"/>
    <xf numFmtId="0" fontId="7" fillId="0" borderId="4" xfId="0" applyFont="1" applyFill="1" applyBorder="1"/>
    <xf numFmtId="0" fontId="3" fillId="0" borderId="4" xfId="0" applyFont="1" applyBorder="1" applyAlignment="1">
      <alignment horizontal="center" wrapText="1"/>
    </xf>
    <xf numFmtId="0" fontId="5" fillId="3" borderId="12" xfId="0" applyFont="1" applyFill="1" applyBorder="1" applyAlignment="1" applyProtection="1">
      <alignment horizontal="center"/>
      <protection locked="0"/>
    </xf>
    <xf numFmtId="0" fontId="5" fillId="3" borderId="14" xfId="0" applyFont="1" applyFill="1" applyBorder="1" applyAlignment="1" applyProtection="1">
      <alignment horizontal="center"/>
      <protection locked="0"/>
    </xf>
    <xf numFmtId="0" fontId="0" fillId="6" borderId="11" xfId="0" applyFill="1" applyBorder="1"/>
    <xf numFmtId="0" fontId="5" fillId="0" borderId="12" xfId="0" applyFont="1" applyFill="1" applyBorder="1" applyProtection="1">
      <protection locked="0"/>
    </xf>
    <xf numFmtId="0" fontId="5" fillId="0" borderId="14" xfId="0" applyFont="1" applyFill="1" applyBorder="1" applyProtection="1">
      <protection locked="0"/>
    </xf>
    <xf numFmtId="0" fontId="0" fillId="0" borderId="0" xfId="0" applyFill="1"/>
    <xf numFmtId="0" fontId="7" fillId="0" borderId="5" xfId="0" applyFont="1" applyFill="1" applyBorder="1"/>
    <xf numFmtId="0" fontId="5" fillId="0" borderId="10" xfId="0" applyFont="1" applyFill="1" applyBorder="1" applyProtection="1">
      <protection locked="0"/>
    </xf>
    <xf numFmtId="0" fontId="5" fillId="0" borderId="2" xfId="0" applyFont="1" applyFill="1" applyBorder="1" applyProtection="1">
      <protection locked="0"/>
    </xf>
    <xf numFmtId="0" fontId="3" fillId="0" borderId="0" xfId="0" applyFont="1" applyFill="1"/>
    <xf numFmtId="44" fontId="6" fillId="0" borderId="10" xfId="1" applyFont="1" applyFill="1" applyBorder="1" applyProtection="1">
      <protection locked="0"/>
    </xf>
    <xf numFmtId="44" fontId="0" fillId="0" borderId="10" xfId="1" applyFont="1" applyBorder="1" applyProtection="1">
      <protection locked="0"/>
    </xf>
    <xf numFmtId="44" fontId="0" fillId="0" borderId="11" xfId="1" applyFont="1" applyBorder="1" applyProtection="1">
      <protection locked="0"/>
    </xf>
    <xf numFmtId="44" fontId="6" fillId="0" borderId="2" xfId="1" applyFont="1" applyFill="1" applyBorder="1" applyProtection="1">
      <protection locked="0"/>
    </xf>
    <xf numFmtId="44" fontId="0" fillId="0" borderId="2" xfId="1" applyFont="1" applyBorder="1" applyProtection="1">
      <protection locked="0"/>
    </xf>
    <xf numFmtId="44" fontId="0" fillId="0" borderId="15" xfId="1" applyFont="1" applyBorder="1" applyProtection="1">
      <protection locked="0"/>
    </xf>
    <xf numFmtId="10" fontId="3" fillId="4" borderId="0" xfId="0" applyNumberFormat="1" applyFont="1" applyFill="1" applyProtection="1">
      <protection locked="0"/>
    </xf>
    <xf numFmtId="10" fontId="0" fillId="0" borderId="1" xfId="2" applyNumberFormat="1" applyFont="1" applyFill="1" applyBorder="1"/>
    <xf numFmtId="165" fontId="0" fillId="0" borderId="12" xfId="1" applyNumberFormat="1" applyFont="1" applyBorder="1"/>
    <xf numFmtId="165" fontId="0" fillId="0" borderId="0" xfId="1" applyNumberFormat="1" applyFont="1" applyBorder="1"/>
    <xf numFmtId="165" fontId="0" fillId="0" borderId="13" xfId="1" applyNumberFormat="1" applyFont="1" applyBorder="1"/>
    <xf numFmtId="0" fontId="3" fillId="0" borderId="10" xfId="0" applyFont="1" applyBorder="1" applyAlignment="1">
      <alignment horizontal="center"/>
    </xf>
    <xf numFmtId="0" fontId="3" fillId="0" borderId="11" xfId="0" applyFont="1" applyBorder="1" applyAlignment="1">
      <alignment horizontal="center"/>
    </xf>
    <xf numFmtId="0" fontId="3" fillId="6" borderId="11" xfId="0" applyFont="1" applyFill="1" applyBorder="1" applyAlignment="1">
      <alignment horizontal="center"/>
    </xf>
    <xf numFmtId="0" fontId="11" fillId="7" borderId="17" xfId="0" applyFont="1" applyFill="1" applyBorder="1" applyAlignment="1">
      <alignment horizontal="left"/>
    </xf>
    <xf numFmtId="0" fontId="3" fillId="7" borderId="12" xfId="0" applyFont="1" applyFill="1" applyBorder="1" applyAlignment="1">
      <alignment horizontal="center" wrapText="1"/>
    </xf>
    <xf numFmtId="0" fontId="3" fillId="7" borderId="9" xfId="0" applyFont="1" applyFill="1" applyBorder="1" applyAlignment="1">
      <alignment horizontal="center"/>
    </xf>
    <xf numFmtId="0" fontId="3" fillId="7" borderId="10" xfId="0" applyFont="1" applyFill="1" applyBorder="1" applyAlignment="1">
      <alignment horizontal="center"/>
    </xf>
    <xf numFmtId="0" fontId="3" fillId="7" borderId="11" xfId="0" applyFont="1" applyFill="1" applyBorder="1" applyAlignment="1">
      <alignment horizontal="center"/>
    </xf>
    <xf numFmtId="0" fontId="0" fillId="7" borderId="0" xfId="0" applyFill="1"/>
    <xf numFmtId="0" fontId="11" fillId="7" borderId="0" xfId="0" applyFont="1" applyFill="1" applyBorder="1" applyProtection="1">
      <protection locked="0"/>
    </xf>
    <xf numFmtId="0" fontId="14" fillId="0" borderId="0" xfId="3" applyFont="1" applyAlignment="1">
      <alignment horizontal="center"/>
    </xf>
    <xf numFmtId="0" fontId="0" fillId="0" borderId="0" xfId="0" applyAlignment="1">
      <alignment horizontal="center"/>
    </xf>
    <xf numFmtId="0" fontId="5" fillId="0" borderId="0" xfId="0" applyFont="1" applyAlignment="1">
      <alignment horizontal="center"/>
    </xf>
    <xf numFmtId="0" fontId="2" fillId="0" borderId="0" xfId="0" applyFont="1" applyAlignment="1">
      <alignment horizontal="center"/>
    </xf>
    <xf numFmtId="0" fontId="0" fillId="0" borderId="0" xfId="0" applyAlignment="1">
      <alignment horizontal="left" wrapText="1"/>
    </xf>
    <xf numFmtId="0" fontId="0" fillId="0" borderId="0" xfId="0" applyAlignment="1">
      <alignment horizontal="left" vertical="top" wrapText="1"/>
    </xf>
    <xf numFmtId="0" fontId="12" fillId="0" borderId="0" xfId="0" applyFont="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6" borderId="4" xfId="0" applyFont="1" applyFill="1" applyBorder="1" applyAlignment="1">
      <alignment horizontal="center"/>
    </xf>
    <xf numFmtId="0" fontId="3" fillId="6" borderId="5" xfId="0" applyFont="1" applyFill="1" applyBorder="1" applyAlignment="1">
      <alignment horizontal="center"/>
    </xf>
    <xf numFmtId="0" fontId="17" fillId="0" borderId="9" xfId="3" applyFont="1" applyBorder="1" applyAlignment="1">
      <alignment horizontal="center"/>
    </xf>
    <xf numFmtId="0" fontId="17" fillId="0" borderId="10" xfId="3" applyFont="1" applyBorder="1" applyAlignment="1">
      <alignment horizontal="center"/>
    </xf>
    <xf numFmtId="0" fontId="17" fillId="0" borderId="11" xfId="3" applyFont="1" applyBorder="1" applyAlignment="1">
      <alignment horizontal="center"/>
    </xf>
    <xf numFmtId="0" fontId="3" fillId="6" borderId="6" xfId="0" applyFont="1" applyFill="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6" borderId="9" xfId="0" applyFont="1" applyFill="1" applyBorder="1" applyAlignment="1">
      <alignment horizontal="center"/>
    </xf>
    <xf numFmtId="0" fontId="3" fillId="6" borderId="10" xfId="0" applyFont="1" applyFill="1" applyBorder="1" applyAlignment="1">
      <alignment horizontal="center"/>
    </xf>
    <xf numFmtId="0" fontId="3" fillId="6" borderId="11" xfId="0" applyFont="1" applyFill="1" applyBorder="1" applyAlignment="1">
      <alignment horizontal="center"/>
    </xf>
    <xf numFmtId="0" fontId="2" fillId="0" borderId="0" xfId="3" applyFont="1" applyAlignment="1">
      <alignment horizontal="left" vertical="center" wrapText="1"/>
    </xf>
    <xf numFmtId="0" fontId="3" fillId="0" borderId="22" xfId="0" applyFont="1" applyBorder="1" applyAlignment="1">
      <alignment horizontal="center"/>
    </xf>
    <xf numFmtId="0" fontId="3" fillId="0" borderId="7" xfId="0" applyFont="1" applyBorder="1" applyAlignment="1">
      <alignment horizontal="center"/>
    </xf>
    <xf numFmtId="0" fontId="2" fillId="0" borderId="0" xfId="0" applyFont="1" applyAlignment="1">
      <alignment horizontal="left" wrapText="1"/>
    </xf>
    <xf numFmtId="0" fontId="0" fillId="8" borderId="0" xfId="0" applyFill="1" applyAlignment="1">
      <alignment horizontal="center"/>
    </xf>
    <xf numFmtId="0" fontId="0" fillId="0" borderId="1" xfId="0" applyBorder="1" applyAlignment="1">
      <alignment horizontal="left"/>
    </xf>
    <xf numFmtId="0" fontId="0" fillId="2" borderId="7" xfId="0" applyFill="1" applyBorder="1" applyAlignment="1">
      <alignment horizontal="center"/>
    </xf>
    <xf numFmtId="0" fontId="7" fillId="0" borderId="9" xfId="0" applyFont="1" applyFill="1" applyBorder="1" applyAlignment="1">
      <alignment horizontal="center" wrapText="1"/>
    </xf>
    <xf numFmtId="0" fontId="5" fillId="9" borderId="12" xfId="0" applyFont="1" applyFill="1" applyBorder="1" applyProtection="1">
      <protection locked="0"/>
    </xf>
    <xf numFmtId="0" fontId="5" fillId="9" borderId="14" xfId="0" applyFont="1" applyFill="1" applyBorder="1" applyProtection="1">
      <protection locked="0"/>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7</xdr:col>
      <xdr:colOff>429104</xdr:colOff>
      <xdr:row>6</xdr:row>
      <xdr:rowOff>177800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84150"/>
          <a:ext cx="4696304" cy="1098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24012</xdr:colOff>
      <xdr:row>11</xdr:row>
      <xdr:rowOff>145508</xdr:rowOff>
    </xdr:from>
    <xdr:to>
      <xdr:col>2</xdr:col>
      <xdr:colOff>392820</xdr:colOff>
      <xdr:row>12</xdr:row>
      <xdr:rowOff>144948</xdr:rowOff>
    </xdr:to>
    <xdr:sp macro="" textlink="">
      <xdr:nvSpPr>
        <xdr:cNvPr id="2" name="Up Arrow 1">
          <a:extLst>
            <a:ext uri="{FF2B5EF4-FFF2-40B4-BE49-F238E27FC236}">
              <a16:creationId xmlns:a16="http://schemas.microsoft.com/office/drawing/2014/main" id="{00000000-0008-0000-0700-000002000000}"/>
            </a:ext>
          </a:extLst>
        </xdr:cNvPr>
        <xdr:cNvSpPr/>
      </xdr:nvSpPr>
      <xdr:spPr>
        <a:xfrm rot="17751518">
          <a:off x="1031021" y="1773749"/>
          <a:ext cx="183590" cy="978408"/>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mailto:aedmunds@monmouth.edu" TargetMode="Externa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0:H22"/>
  <sheetViews>
    <sheetView topLeftCell="A7" workbookViewId="0">
      <selection activeCell="L30" sqref="L30"/>
    </sheetView>
  </sheetViews>
  <sheetFormatPr defaultRowHeight="15" x14ac:dyDescent="0.25"/>
  <sheetData>
    <row r="10" spans="1:8" x14ac:dyDescent="0.25">
      <c r="A10" s="186" t="s">
        <v>1</v>
      </c>
      <c r="B10" s="186"/>
      <c r="C10" s="186"/>
      <c r="D10" s="186"/>
      <c r="E10" s="186"/>
      <c r="F10" s="186"/>
      <c r="G10" s="186"/>
      <c r="H10" s="186"/>
    </row>
    <row r="12" spans="1:8" x14ac:dyDescent="0.25">
      <c r="A12" s="186" t="s">
        <v>2</v>
      </c>
      <c r="B12" s="186"/>
      <c r="C12" s="186"/>
      <c r="D12" s="186"/>
      <c r="E12" s="186"/>
      <c r="F12" s="186"/>
      <c r="G12" s="186"/>
      <c r="H12" s="186"/>
    </row>
    <row r="13" spans="1:8" x14ac:dyDescent="0.25">
      <c r="A13" s="187" t="s">
        <v>3</v>
      </c>
      <c r="B13" s="187"/>
      <c r="C13" s="187"/>
      <c r="D13" s="187"/>
      <c r="E13" s="187"/>
      <c r="F13" s="187"/>
      <c r="G13" s="187"/>
      <c r="H13" s="187"/>
    </row>
    <row r="15" spans="1:8" x14ac:dyDescent="0.25">
      <c r="A15" s="186" t="s">
        <v>167</v>
      </c>
      <c r="B15" s="186"/>
      <c r="C15" s="186"/>
      <c r="D15" s="186"/>
      <c r="E15" s="186"/>
      <c r="F15" s="186"/>
      <c r="G15" s="186"/>
      <c r="H15" s="186"/>
    </row>
    <row r="17" spans="1:8" x14ac:dyDescent="0.25">
      <c r="A17" s="188" t="s">
        <v>168</v>
      </c>
      <c r="B17" s="188"/>
      <c r="C17" s="188"/>
      <c r="D17" s="188"/>
      <c r="E17" s="188"/>
      <c r="F17" s="188"/>
      <c r="G17" s="188"/>
      <c r="H17" s="188"/>
    </row>
    <row r="19" spans="1:8" x14ac:dyDescent="0.25">
      <c r="A19" s="186" t="s">
        <v>4</v>
      </c>
      <c r="B19" s="186"/>
      <c r="C19" s="186"/>
      <c r="D19" s="186"/>
      <c r="E19" s="186"/>
      <c r="F19" s="186"/>
      <c r="G19" s="186"/>
      <c r="H19" s="186"/>
    </row>
    <row r="22" spans="1:8" x14ac:dyDescent="0.25">
      <c r="A22" s="185" t="s">
        <v>0</v>
      </c>
      <c r="B22" s="185"/>
      <c r="C22" s="185"/>
      <c r="D22" s="185"/>
      <c r="E22" s="185"/>
      <c r="F22" s="185"/>
      <c r="G22" s="185"/>
      <c r="H22" s="185"/>
    </row>
  </sheetData>
  <sheetProtection algorithmName="SHA-512" hashValue="p78FmwyoTP6eQ/HgZlqhXHHO4ROnw3AYZTYdoWksbmSBsb8qzv+J/5HmIhRhHN9CxYdY+6ZNylUh47LS5Vp/Cg==" saltValue="0H7L4KotD9yqVycRDnV3Og==" spinCount="100000" sheet="1" objects="1" scenarios="1"/>
  <mergeCells count="7">
    <mergeCell ref="A22:H22"/>
    <mergeCell ref="A10:H10"/>
    <mergeCell ref="A12:H12"/>
    <mergeCell ref="A13:H13"/>
    <mergeCell ref="A15:H15"/>
    <mergeCell ref="A19:H19"/>
    <mergeCell ref="A17:H17"/>
  </mergeCells>
  <hyperlinks>
    <hyperlink ref="A22:H22" location="Instructions!A1" display="Click Here For Instructions" xr:uid="{00000000-0004-0000-0000-000000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H24"/>
  <sheetViews>
    <sheetView topLeftCell="A5" workbookViewId="0">
      <selection activeCell="A12" sqref="A12:H12"/>
    </sheetView>
  </sheetViews>
  <sheetFormatPr defaultRowHeight="15" x14ac:dyDescent="0.25"/>
  <cols>
    <col min="1" max="8" width="12.5703125" customWidth="1"/>
  </cols>
  <sheetData>
    <row r="1" spans="1:8" ht="23.25" x14ac:dyDescent="0.35">
      <c r="A1" s="27" t="s">
        <v>5</v>
      </c>
    </row>
    <row r="2" spans="1:8" ht="23.25" x14ac:dyDescent="0.35">
      <c r="A2" s="27" t="s">
        <v>6</v>
      </c>
    </row>
    <row r="3" spans="1:8" ht="18.75" x14ac:dyDescent="0.3">
      <c r="A3" s="26" t="s">
        <v>7</v>
      </c>
    </row>
    <row r="5" spans="1:8" x14ac:dyDescent="0.25">
      <c r="A5" s="1" t="s">
        <v>8</v>
      </c>
    </row>
    <row r="6" spans="1:8" ht="47.65" customHeight="1" x14ac:dyDescent="0.25">
      <c r="A6" s="190" t="s">
        <v>127</v>
      </c>
      <c r="B6" s="190"/>
      <c r="C6" s="190"/>
      <c r="D6" s="190"/>
      <c r="E6" s="190"/>
      <c r="F6" s="190"/>
      <c r="G6" s="190"/>
      <c r="H6" s="190"/>
    </row>
    <row r="8" spans="1:8" x14ac:dyDescent="0.25">
      <c r="A8" s="1" t="s">
        <v>9</v>
      </c>
    </row>
    <row r="9" spans="1:8" ht="28.15" customHeight="1" x14ac:dyDescent="0.25">
      <c r="A9" s="189" t="s">
        <v>126</v>
      </c>
      <c r="B9" s="189"/>
      <c r="C9" s="189"/>
      <c r="D9" s="189"/>
      <c r="E9" s="189"/>
      <c r="F9" s="189"/>
      <c r="G9" s="189"/>
      <c r="H9" s="189"/>
    </row>
    <row r="11" spans="1:8" x14ac:dyDescent="0.25">
      <c r="A11" s="92" t="s">
        <v>10</v>
      </c>
    </row>
    <row r="12" spans="1:8" ht="90" customHeight="1" x14ac:dyDescent="0.25">
      <c r="A12" s="189" t="s">
        <v>157</v>
      </c>
      <c r="B12" s="189"/>
      <c r="C12" s="189"/>
      <c r="D12" s="189"/>
      <c r="E12" s="189"/>
      <c r="F12" s="189"/>
      <c r="G12" s="189"/>
      <c r="H12" s="189"/>
    </row>
    <row r="14" spans="1:8" ht="30" customHeight="1" x14ac:dyDescent="0.25">
      <c r="A14" s="189" t="s">
        <v>11</v>
      </c>
      <c r="B14" s="189"/>
      <c r="C14" s="189"/>
      <c r="D14" s="189"/>
      <c r="E14" s="189"/>
      <c r="F14" s="189"/>
      <c r="G14" s="189"/>
      <c r="H14" s="189"/>
    </row>
    <row r="16" spans="1:8" x14ac:dyDescent="0.25">
      <c r="A16" s="92" t="s">
        <v>12</v>
      </c>
    </row>
    <row r="17" spans="1:8" ht="44.65" customHeight="1" x14ac:dyDescent="0.25">
      <c r="A17" s="189" t="s">
        <v>153</v>
      </c>
      <c r="B17" s="189"/>
      <c r="C17" s="189"/>
      <c r="D17" s="189"/>
      <c r="E17" s="189"/>
      <c r="F17" s="189"/>
      <c r="G17" s="189"/>
      <c r="H17" s="189"/>
    </row>
    <row r="19" spans="1:8" x14ac:dyDescent="0.25">
      <c r="A19" s="92" t="s">
        <v>13</v>
      </c>
    </row>
    <row r="20" spans="1:8" ht="45.6" customHeight="1" x14ac:dyDescent="0.25">
      <c r="A20" s="189" t="s">
        <v>128</v>
      </c>
      <c r="B20" s="189"/>
      <c r="C20" s="189"/>
      <c r="D20" s="189"/>
      <c r="E20" s="189"/>
      <c r="F20" s="189"/>
      <c r="G20" s="189"/>
      <c r="H20" s="189"/>
    </row>
    <row r="22" spans="1:8" ht="43.5" customHeight="1" x14ac:dyDescent="0.25">
      <c r="A22" s="189" t="s">
        <v>152</v>
      </c>
      <c r="B22" s="189"/>
      <c r="C22" s="189"/>
      <c r="D22" s="189"/>
      <c r="E22" s="189"/>
      <c r="F22" s="189"/>
      <c r="G22" s="189"/>
      <c r="H22" s="189"/>
    </row>
    <row r="24" spans="1:8" ht="27" customHeight="1" x14ac:dyDescent="0.25">
      <c r="A24" s="189" t="s">
        <v>154</v>
      </c>
      <c r="B24" s="189"/>
      <c r="C24" s="189"/>
      <c r="D24" s="189"/>
      <c r="E24" s="189"/>
      <c r="F24" s="189"/>
      <c r="G24" s="189"/>
      <c r="H24" s="189"/>
    </row>
  </sheetData>
  <sheetProtection algorithmName="SHA-512" hashValue="TXhHbeNI2Ftjt7o44qo+kvAXVngo3IkvFhSbOEa+t9XLftcV3e19fsnhVEdDDxLlpshlMcfpygjFZUyIiesn2w==" saltValue="Hz9R6Hvo0tk34YhdDA+Jmw==" spinCount="100000" sheet="1" objects="1" scenarios="1"/>
  <mergeCells count="8">
    <mergeCell ref="A22:H22"/>
    <mergeCell ref="A24:H24"/>
    <mergeCell ref="A6:H6"/>
    <mergeCell ref="A9:H9"/>
    <mergeCell ref="A12:H12"/>
    <mergeCell ref="A14:H14"/>
    <mergeCell ref="A17:H17"/>
    <mergeCell ref="A20:H20"/>
  </mergeCells>
  <hyperlinks>
    <hyperlink ref="A19" location="Indirect!A1" display="Step 4 - Facilities and Administrative Costs and Rates (F&amp;A Rate)" xr:uid="{00000000-0004-0000-0100-000000000000}"/>
    <hyperlink ref="A16" location="Summary!A1" display="Step 3 - Summary Tab" xr:uid="{00000000-0004-0000-0100-000001000000}"/>
    <hyperlink ref="A11" location="Personnel!A1" display="Step 2 - Personnel Tab" xr:uid="{00000000-0004-0000-0100-000002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H58"/>
  <sheetViews>
    <sheetView topLeftCell="A22" workbookViewId="0">
      <selection activeCell="O19" sqref="O19"/>
    </sheetView>
  </sheetViews>
  <sheetFormatPr defaultRowHeight="15" x14ac:dyDescent="0.25"/>
  <sheetData>
    <row r="1" spans="1:8" ht="14.65" customHeight="1" x14ac:dyDescent="0.25">
      <c r="A1" s="189" t="s">
        <v>169</v>
      </c>
      <c r="B1" s="189"/>
      <c r="C1" s="189"/>
      <c r="D1" s="189"/>
      <c r="E1" s="189"/>
      <c r="F1" s="189"/>
      <c r="G1" s="189"/>
      <c r="H1" s="189"/>
    </row>
    <row r="2" spans="1:8" x14ac:dyDescent="0.25">
      <c r="A2" s="189"/>
      <c r="B2" s="189"/>
      <c r="C2" s="189"/>
      <c r="D2" s="189"/>
      <c r="E2" s="189"/>
      <c r="F2" s="189"/>
      <c r="G2" s="189"/>
      <c r="H2" s="189"/>
    </row>
    <row r="3" spans="1:8" x14ac:dyDescent="0.25">
      <c r="A3" s="189"/>
      <c r="B3" s="189"/>
      <c r="C3" s="189"/>
      <c r="D3" s="189"/>
      <c r="E3" s="189"/>
      <c r="F3" s="189"/>
      <c r="G3" s="189"/>
      <c r="H3" s="189"/>
    </row>
    <row r="4" spans="1:8" x14ac:dyDescent="0.25">
      <c r="A4" s="189"/>
      <c r="B4" s="189"/>
      <c r="C4" s="189"/>
      <c r="D4" s="189"/>
      <c r="E4" s="189"/>
      <c r="F4" s="189"/>
      <c r="G4" s="189"/>
      <c r="H4" s="189"/>
    </row>
    <row r="5" spans="1:8" x14ac:dyDescent="0.25">
      <c r="A5" s="189"/>
      <c r="B5" s="189"/>
      <c r="C5" s="189"/>
      <c r="D5" s="189"/>
      <c r="E5" s="189"/>
      <c r="F5" s="189"/>
      <c r="G5" s="189"/>
      <c r="H5" s="189"/>
    </row>
    <row r="6" spans="1:8" x14ac:dyDescent="0.25">
      <c r="A6" s="189"/>
      <c r="B6" s="189"/>
      <c r="C6" s="189"/>
      <c r="D6" s="189"/>
      <c r="E6" s="189"/>
      <c r="F6" s="189"/>
      <c r="G6" s="189"/>
      <c r="H6" s="189"/>
    </row>
    <row r="7" spans="1:8" x14ac:dyDescent="0.25">
      <c r="A7" s="189"/>
      <c r="B7" s="189"/>
      <c r="C7" s="189"/>
      <c r="D7" s="189"/>
      <c r="E7" s="189"/>
      <c r="F7" s="189"/>
      <c r="G7" s="189"/>
      <c r="H7" s="189"/>
    </row>
    <row r="8" spans="1:8" x14ac:dyDescent="0.25">
      <c r="A8" s="189"/>
      <c r="B8" s="189"/>
      <c r="C8" s="189"/>
      <c r="D8" s="189"/>
      <c r="E8" s="189"/>
      <c r="F8" s="189"/>
      <c r="G8" s="189"/>
      <c r="H8" s="189"/>
    </row>
    <row r="9" spans="1:8" x14ac:dyDescent="0.25">
      <c r="A9" s="189"/>
      <c r="B9" s="189"/>
      <c r="C9" s="189"/>
      <c r="D9" s="189"/>
      <c r="E9" s="189"/>
      <c r="F9" s="189"/>
      <c r="G9" s="189"/>
      <c r="H9" s="189"/>
    </row>
    <row r="10" spans="1:8" x14ac:dyDescent="0.25">
      <c r="A10" s="189"/>
      <c r="B10" s="189"/>
      <c r="C10" s="189"/>
      <c r="D10" s="189"/>
      <c r="E10" s="189"/>
      <c r="F10" s="189"/>
      <c r="G10" s="189"/>
      <c r="H10" s="189"/>
    </row>
    <row r="11" spans="1:8" x14ac:dyDescent="0.25">
      <c r="A11" s="189"/>
      <c r="B11" s="189"/>
      <c r="C11" s="189"/>
      <c r="D11" s="189"/>
      <c r="E11" s="189"/>
      <c r="F11" s="189"/>
      <c r="G11" s="189"/>
      <c r="H11" s="189"/>
    </row>
    <row r="12" spans="1:8" x14ac:dyDescent="0.25">
      <c r="A12" s="189"/>
      <c r="B12" s="189"/>
      <c r="C12" s="189"/>
      <c r="D12" s="189"/>
      <c r="E12" s="189"/>
      <c r="F12" s="189"/>
      <c r="G12" s="189"/>
      <c r="H12" s="189"/>
    </row>
    <row r="13" spans="1:8" x14ac:dyDescent="0.25">
      <c r="A13" s="189"/>
      <c r="B13" s="189"/>
      <c r="C13" s="189"/>
      <c r="D13" s="189"/>
      <c r="E13" s="189"/>
      <c r="F13" s="189"/>
      <c r="G13" s="189"/>
      <c r="H13" s="189"/>
    </row>
    <row r="14" spans="1:8" x14ac:dyDescent="0.25">
      <c r="A14" s="189"/>
      <c r="B14" s="189"/>
      <c r="C14" s="189"/>
      <c r="D14" s="189"/>
      <c r="E14" s="189"/>
      <c r="F14" s="189"/>
      <c r="G14" s="189"/>
      <c r="H14" s="189"/>
    </row>
    <row r="15" spans="1:8" x14ac:dyDescent="0.25">
      <c r="A15" s="189"/>
      <c r="B15" s="189"/>
      <c r="C15" s="189"/>
      <c r="D15" s="189"/>
      <c r="E15" s="189"/>
      <c r="F15" s="189"/>
      <c r="G15" s="189"/>
      <c r="H15" s="189"/>
    </row>
    <row r="16" spans="1:8" x14ac:dyDescent="0.25">
      <c r="A16" s="189"/>
      <c r="B16" s="189"/>
      <c r="C16" s="189"/>
      <c r="D16" s="189"/>
      <c r="E16" s="189"/>
      <c r="F16" s="189"/>
      <c r="G16" s="189"/>
      <c r="H16" s="189"/>
    </row>
    <row r="17" spans="1:8" x14ac:dyDescent="0.25">
      <c r="A17" s="189"/>
      <c r="B17" s="189"/>
      <c r="C17" s="189"/>
      <c r="D17" s="189"/>
      <c r="E17" s="189"/>
      <c r="F17" s="189"/>
      <c r="G17" s="189"/>
      <c r="H17" s="189"/>
    </row>
    <row r="18" spans="1:8" x14ac:dyDescent="0.25">
      <c r="A18" s="189"/>
      <c r="B18" s="189"/>
      <c r="C18" s="189"/>
      <c r="D18" s="189"/>
      <c r="E18" s="189"/>
      <c r="F18" s="189"/>
      <c r="G18" s="189"/>
      <c r="H18" s="189"/>
    </row>
    <row r="19" spans="1:8" x14ac:dyDescent="0.25">
      <c r="A19" s="189"/>
      <c r="B19" s="189"/>
      <c r="C19" s="189"/>
      <c r="D19" s="189"/>
      <c r="E19" s="189"/>
      <c r="F19" s="189"/>
      <c r="G19" s="189"/>
      <c r="H19" s="189"/>
    </row>
    <row r="20" spans="1:8" x14ac:dyDescent="0.25">
      <c r="A20" s="189"/>
      <c r="B20" s="189"/>
      <c r="C20" s="189"/>
      <c r="D20" s="189"/>
      <c r="E20" s="189"/>
      <c r="F20" s="189"/>
      <c r="G20" s="189"/>
      <c r="H20" s="189"/>
    </row>
    <row r="21" spans="1:8" x14ac:dyDescent="0.25">
      <c r="A21" s="189"/>
      <c r="B21" s="189"/>
      <c r="C21" s="189"/>
      <c r="D21" s="189"/>
      <c r="E21" s="189"/>
      <c r="F21" s="189"/>
      <c r="G21" s="189"/>
      <c r="H21" s="189"/>
    </row>
    <row r="22" spans="1:8" x14ac:dyDescent="0.25">
      <c r="A22" s="189"/>
      <c r="B22" s="189"/>
      <c r="C22" s="189"/>
      <c r="D22" s="189"/>
      <c r="E22" s="189"/>
      <c r="F22" s="189"/>
      <c r="G22" s="189"/>
      <c r="H22" s="189"/>
    </row>
    <row r="23" spans="1:8" x14ac:dyDescent="0.25">
      <c r="A23" s="189"/>
      <c r="B23" s="189"/>
      <c r="C23" s="189"/>
      <c r="D23" s="189"/>
      <c r="E23" s="189"/>
      <c r="F23" s="189"/>
      <c r="G23" s="189"/>
      <c r="H23" s="189"/>
    </row>
    <row r="24" spans="1:8" x14ac:dyDescent="0.25">
      <c r="A24" s="189"/>
      <c r="B24" s="189"/>
      <c r="C24" s="189"/>
      <c r="D24" s="189"/>
      <c r="E24" s="189"/>
      <c r="F24" s="189"/>
      <c r="G24" s="189"/>
      <c r="H24" s="189"/>
    </row>
    <row r="25" spans="1:8" x14ac:dyDescent="0.25">
      <c r="A25" s="189"/>
      <c r="B25" s="189"/>
      <c r="C25" s="189"/>
      <c r="D25" s="189"/>
      <c r="E25" s="189"/>
      <c r="F25" s="189"/>
      <c r="G25" s="189"/>
      <c r="H25" s="189"/>
    </row>
    <row r="26" spans="1:8" x14ac:dyDescent="0.25">
      <c r="A26" s="189"/>
      <c r="B26" s="189"/>
      <c r="C26" s="189"/>
      <c r="D26" s="189"/>
      <c r="E26" s="189"/>
      <c r="F26" s="189"/>
      <c r="G26" s="189"/>
      <c r="H26" s="189"/>
    </row>
    <row r="27" spans="1:8" x14ac:dyDescent="0.25">
      <c r="A27" s="189"/>
      <c r="B27" s="189"/>
      <c r="C27" s="189"/>
      <c r="D27" s="189"/>
      <c r="E27" s="189"/>
      <c r="F27" s="189"/>
      <c r="G27" s="189"/>
      <c r="H27" s="189"/>
    </row>
    <row r="28" spans="1:8" x14ac:dyDescent="0.25">
      <c r="A28" s="189"/>
      <c r="B28" s="189"/>
      <c r="C28" s="189"/>
      <c r="D28" s="189"/>
      <c r="E28" s="189"/>
      <c r="F28" s="189"/>
      <c r="G28" s="189"/>
      <c r="H28" s="189"/>
    </row>
    <row r="29" spans="1:8" x14ac:dyDescent="0.25">
      <c r="A29" s="189"/>
      <c r="B29" s="189"/>
      <c r="C29" s="189"/>
      <c r="D29" s="189"/>
      <c r="E29" s="189"/>
      <c r="F29" s="189"/>
      <c r="G29" s="189"/>
      <c r="H29" s="189"/>
    </row>
    <row r="30" spans="1:8" x14ac:dyDescent="0.25">
      <c r="A30" s="189"/>
      <c r="B30" s="189"/>
      <c r="C30" s="189"/>
      <c r="D30" s="189"/>
      <c r="E30" s="189"/>
      <c r="F30" s="189"/>
      <c r="G30" s="189"/>
      <c r="H30" s="189"/>
    </row>
    <row r="31" spans="1:8" x14ac:dyDescent="0.25">
      <c r="A31" s="189"/>
      <c r="B31" s="189"/>
      <c r="C31" s="189"/>
      <c r="D31" s="189"/>
      <c r="E31" s="189"/>
      <c r="F31" s="189"/>
      <c r="G31" s="189"/>
      <c r="H31" s="189"/>
    </row>
    <row r="32" spans="1:8" x14ac:dyDescent="0.25">
      <c r="A32" s="189"/>
      <c r="B32" s="189"/>
      <c r="C32" s="189"/>
      <c r="D32" s="189"/>
      <c r="E32" s="189"/>
      <c r="F32" s="189"/>
      <c r="G32" s="189"/>
      <c r="H32" s="189"/>
    </row>
    <row r="33" spans="1:8" x14ac:dyDescent="0.25">
      <c r="A33" s="189"/>
      <c r="B33" s="189"/>
      <c r="C33" s="189"/>
      <c r="D33" s="189"/>
      <c r="E33" s="189"/>
      <c r="F33" s="189"/>
      <c r="G33" s="189"/>
      <c r="H33" s="189"/>
    </row>
    <row r="34" spans="1:8" x14ac:dyDescent="0.25">
      <c r="A34" s="189"/>
      <c r="B34" s="189"/>
      <c r="C34" s="189"/>
      <c r="D34" s="189"/>
      <c r="E34" s="189"/>
      <c r="F34" s="189"/>
      <c r="G34" s="189"/>
      <c r="H34" s="189"/>
    </row>
    <row r="35" spans="1:8" x14ac:dyDescent="0.25">
      <c r="A35" s="189"/>
      <c r="B35" s="189"/>
      <c r="C35" s="189"/>
      <c r="D35" s="189"/>
      <c r="E35" s="189"/>
      <c r="F35" s="189"/>
      <c r="G35" s="189"/>
      <c r="H35" s="189"/>
    </row>
    <row r="36" spans="1:8" x14ac:dyDescent="0.25">
      <c r="A36" s="189"/>
      <c r="B36" s="189"/>
      <c r="C36" s="189"/>
      <c r="D36" s="189"/>
      <c r="E36" s="189"/>
      <c r="F36" s="189"/>
      <c r="G36" s="189"/>
      <c r="H36" s="189"/>
    </row>
    <row r="37" spans="1:8" x14ac:dyDescent="0.25">
      <c r="A37" s="189"/>
      <c r="B37" s="189"/>
      <c r="C37" s="189"/>
      <c r="D37" s="189"/>
      <c r="E37" s="189"/>
      <c r="F37" s="189"/>
      <c r="G37" s="189"/>
      <c r="H37" s="189"/>
    </row>
    <row r="38" spans="1:8" x14ac:dyDescent="0.25">
      <c r="A38" s="189"/>
      <c r="B38" s="189"/>
      <c r="C38" s="189"/>
      <c r="D38" s="189"/>
      <c r="E38" s="189"/>
      <c r="F38" s="189"/>
      <c r="G38" s="189"/>
      <c r="H38" s="189"/>
    </row>
    <row r="39" spans="1:8" x14ac:dyDescent="0.25">
      <c r="A39" s="189"/>
      <c r="B39" s="189"/>
      <c r="C39" s="189"/>
      <c r="D39" s="189"/>
      <c r="E39" s="189"/>
      <c r="F39" s="189"/>
      <c r="G39" s="189"/>
      <c r="H39" s="189"/>
    </row>
    <row r="40" spans="1:8" x14ac:dyDescent="0.25">
      <c r="A40" s="189"/>
      <c r="B40" s="189"/>
      <c r="C40" s="189"/>
      <c r="D40" s="189"/>
      <c r="E40" s="189"/>
      <c r="F40" s="189"/>
      <c r="G40" s="189"/>
      <c r="H40" s="189"/>
    </row>
    <row r="41" spans="1:8" x14ac:dyDescent="0.25">
      <c r="A41" s="189"/>
      <c r="B41" s="189"/>
      <c r="C41" s="189"/>
      <c r="D41" s="189"/>
      <c r="E41" s="189"/>
      <c r="F41" s="189"/>
      <c r="G41" s="189"/>
      <c r="H41" s="189"/>
    </row>
    <row r="42" spans="1:8" x14ac:dyDescent="0.25">
      <c r="A42" s="189"/>
      <c r="B42" s="189"/>
      <c r="C42" s="189"/>
      <c r="D42" s="189"/>
      <c r="E42" s="189"/>
      <c r="F42" s="189"/>
      <c r="G42" s="189"/>
      <c r="H42" s="189"/>
    </row>
    <row r="43" spans="1:8" x14ac:dyDescent="0.25">
      <c r="A43" s="189"/>
      <c r="B43" s="189"/>
      <c r="C43" s="189"/>
      <c r="D43" s="189"/>
      <c r="E43" s="189"/>
      <c r="F43" s="189"/>
      <c r="G43" s="189"/>
      <c r="H43" s="189"/>
    </row>
    <row r="44" spans="1:8" x14ac:dyDescent="0.25">
      <c r="A44" s="189"/>
      <c r="B44" s="189"/>
      <c r="C44" s="189"/>
      <c r="D44" s="189"/>
      <c r="E44" s="189"/>
      <c r="F44" s="189"/>
      <c r="G44" s="189"/>
      <c r="H44" s="189"/>
    </row>
    <row r="45" spans="1:8" x14ac:dyDescent="0.25">
      <c r="A45" s="189"/>
      <c r="B45" s="189"/>
      <c r="C45" s="189"/>
      <c r="D45" s="189"/>
      <c r="E45" s="189"/>
      <c r="F45" s="189"/>
      <c r="G45" s="189"/>
      <c r="H45" s="189"/>
    </row>
    <row r="46" spans="1:8" x14ac:dyDescent="0.25">
      <c r="A46" s="189"/>
      <c r="B46" s="189"/>
      <c r="C46" s="189"/>
      <c r="D46" s="189"/>
      <c r="E46" s="189"/>
      <c r="F46" s="189"/>
      <c r="G46" s="189"/>
      <c r="H46" s="189"/>
    </row>
    <row r="47" spans="1:8" x14ac:dyDescent="0.25">
      <c r="A47" s="189"/>
      <c r="B47" s="189"/>
      <c r="C47" s="189"/>
      <c r="D47" s="189"/>
      <c r="E47" s="189"/>
      <c r="F47" s="189"/>
      <c r="G47" s="189"/>
      <c r="H47" s="189"/>
    </row>
    <row r="48" spans="1:8" x14ac:dyDescent="0.25">
      <c r="A48" s="189"/>
      <c r="B48" s="189"/>
      <c r="C48" s="189"/>
      <c r="D48" s="189"/>
      <c r="E48" s="189"/>
      <c r="F48" s="189"/>
      <c r="G48" s="189"/>
      <c r="H48" s="189"/>
    </row>
    <row r="49" spans="1:8" x14ac:dyDescent="0.25">
      <c r="A49" s="189"/>
      <c r="B49" s="189"/>
      <c r="C49" s="189"/>
      <c r="D49" s="189"/>
      <c r="E49" s="189"/>
      <c r="F49" s="189"/>
      <c r="G49" s="189"/>
      <c r="H49" s="189"/>
    </row>
    <row r="50" spans="1:8" x14ac:dyDescent="0.25">
      <c r="A50" s="189"/>
      <c r="B50" s="189"/>
      <c r="C50" s="189"/>
      <c r="D50" s="189"/>
      <c r="E50" s="189"/>
      <c r="F50" s="189"/>
      <c r="G50" s="189"/>
      <c r="H50" s="189"/>
    </row>
    <row r="51" spans="1:8" x14ac:dyDescent="0.25">
      <c r="A51" s="189"/>
      <c r="B51" s="189"/>
      <c r="C51" s="189"/>
      <c r="D51" s="189"/>
      <c r="E51" s="189"/>
      <c r="F51" s="189"/>
      <c r="G51" s="189"/>
      <c r="H51" s="189"/>
    </row>
    <row r="52" spans="1:8" x14ac:dyDescent="0.25">
      <c r="A52" s="189"/>
      <c r="B52" s="189"/>
      <c r="C52" s="189"/>
      <c r="D52" s="189"/>
      <c r="E52" s="189"/>
      <c r="F52" s="189"/>
      <c r="G52" s="189"/>
      <c r="H52" s="189"/>
    </row>
    <row r="53" spans="1:8" x14ac:dyDescent="0.25">
      <c r="A53" s="189"/>
      <c r="B53" s="189"/>
      <c r="C53" s="189"/>
      <c r="D53" s="189"/>
      <c r="E53" s="189"/>
      <c r="F53" s="189"/>
      <c r="G53" s="189"/>
      <c r="H53" s="189"/>
    </row>
    <row r="54" spans="1:8" x14ac:dyDescent="0.25">
      <c r="A54" s="189"/>
      <c r="B54" s="189"/>
      <c r="C54" s="189"/>
      <c r="D54" s="189"/>
      <c r="E54" s="189"/>
      <c r="F54" s="189"/>
      <c r="G54" s="189"/>
      <c r="H54" s="189"/>
    </row>
    <row r="55" spans="1:8" x14ac:dyDescent="0.25">
      <c r="A55" s="189"/>
      <c r="B55" s="189"/>
      <c r="C55" s="189"/>
      <c r="D55" s="189"/>
      <c r="E55" s="189"/>
      <c r="F55" s="189"/>
      <c r="G55" s="189"/>
      <c r="H55" s="189"/>
    </row>
    <row r="56" spans="1:8" x14ac:dyDescent="0.25">
      <c r="A56" s="189"/>
      <c r="B56" s="189"/>
      <c r="C56" s="189"/>
      <c r="D56" s="189"/>
      <c r="E56" s="189"/>
      <c r="F56" s="189"/>
      <c r="G56" s="189"/>
      <c r="H56" s="189"/>
    </row>
    <row r="57" spans="1:8" x14ac:dyDescent="0.25">
      <c r="A57" s="189"/>
      <c r="B57" s="189"/>
      <c r="C57" s="189"/>
      <c r="D57" s="189"/>
      <c r="E57" s="189"/>
      <c r="F57" s="189"/>
      <c r="G57" s="189"/>
      <c r="H57" s="189"/>
    </row>
    <row r="58" spans="1:8" x14ac:dyDescent="0.25">
      <c r="A58" s="189"/>
      <c r="B58" s="189"/>
      <c r="C58" s="189"/>
      <c r="D58" s="189"/>
      <c r="E58" s="189"/>
      <c r="F58" s="189"/>
      <c r="G58" s="189"/>
      <c r="H58" s="189"/>
    </row>
  </sheetData>
  <sheetProtection algorithmName="SHA-512" hashValue="cZOp1XZDIz+Cf8ClndeU/LHeddPLqd1OEBMLCV2BOMHTTiSF0wbvOhne3PGLiaN2Js7iLyCJM+4FhUWD/WIJSw==" saltValue="wI9Z4XobfOH+FEva65/77g==" spinCount="100000" sheet="1" objects="1" scenarios="1"/>
  <mergeCells count="1">
    <mergeCell ref="A1:H5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K60"/>
  <sheetViews>
    <sheetView tabSelected="1" topLeftCell="A15" workbookViewId="0">
      <selection activeCell="P28" sqref="P28"/>
    </sheetView>
  </sheetViews>
  <sheetFormatPr defaultRowHeight="15" x14ac:dyDescent="0.25"/>
  <cols>
    <col min="1" max="1" width="14.5703125" customWidth="1"/>
    <col min="2" max="2" width="39.85546875" customWidth="1"/>
    <col min="3" max="3" width="13" bestFit="1" customWidth="1"/>
    <col min="4" max="7" width="11" bestFit="1" customWidth="1"/>
    <col min="8" max="8" width="13.42578125" customWidth="1"/>
    <col min="10" max="10" width="10" bestFit="1" customWidth="1"/>
    <col min="11" max="11" width="10.5703125" bestFit="1" customWidth="1"/>
  </cols>
  <sheetData>
    <row r="1" spans="1:8" ht="58.15" customHeight="1" x14ac:dyDescent="0.5">
      <c r="A1" s="191" t="s">
        <v>6</v>
      </c>
      <c r="B1" s="191"/>
      <c r="C1" s="191"/>
      <c r="D1" s="191"/>
      <c r="E1" s="191"/>
      <c r="F1" s="191"/>
      <c r="G1" s="191"/>
      <c r="H1" s="191"/>
    </row>
    <row r="2" spans="1:8" ht="23.1" customHeight="1" thickBot="1" x14ac:dyDescent="0.3">
      <c r="B2" s="138" t="s">
        <v>14</v>
      </c>
      <c r="C2" t="s">
        <v>113</v>
      </c>
      <c r="D2" s="102">
        <f ca="1">TODAY()</f>
        <v>45975</v>
      </c>
    </row>
    <row r="3" spans="1:8" ht="30" customHeight="1" thickBot="1" x14ac:dyDescent="0.3">
      <c r="B3" s="138" t="s">
        <v>15</v>
      </c>
      <c r="C3" s="2" t="s">
        <v>114</v>
      </c>
      <c r="D3" s="139"/>
      <c r="E3" s="37" t="s">
        <v>115</v>
      </c>
      <c r="F3" s="140"/>
    </row>
    <row r="4" spans="1:8" ht="5.65" customHeight="1" x14ac:dyDescent="0.25"/>
    <row r="5" spans="1:8" x14ac:dyDescent="0.25">
      <c r="B5" s="3" t="s">
        <v>16</v>
      </c>
      <c r="C5" s="141">
        <v>0.47</v>
      </c>
      <c r="D5" s="113">
        <f>C5</f>
        <v>0.47</v>
      </c>
      <c r="E5" s="113">
        <f>C5</f>
        <v>0.47</v>
      </c>
      <c r="F5" s="113">
        <f>C5</f>
        <v>0.47</v>
      </c>
      <c r="G5" s="113">
        <f>C5</f>
        <v>0.47</v>
      </c>
    </row>
    <row r="6" spans="1:8" x14ac:dyDescent="0.25">
      <c r="B6" s="3" t="s">
        <v>141</v>
      </c>
      <c r="C6" s="142">
        <v>4</v>
      </c>
      <c r="D6" s="112">
        <f>C6</f>
        <v>4</v>
      </c>
      <c r="E6" s="112">
        <f>C6</f>
        <v>4</v>
      </c>
      <c r="F6" s="112">
        <f>C6</f>
        <v>4</v>
      </c>
      <c r="G6" s="112">
        <f>C6</f>
        <v>4</v>
      </c>
    </row>
    <row r="7" spans="1:8" x14ac:dyDescent="0.25">
      <c r="B7" s="3" t="s">
        <v>17</v>
      </c>
      <c r="C7" s="143">
        <v>0</v>
      </c>
      <c r="D7" s="143">
        <v>0</v>
      </c>
      <c r="E7" s="143">
        <v>0</v>
      </c>
      <c r="F7" s="143">
        <v>0</v>
      </c>
      <c r="G7" s="143">
        <v>0</v>
      </c>
    </row>
    <row r="8" spans="1:8" ht="15.75" thickBot="1" x14ac:dyDescent="0.3"/>
    <row r="9" spans="1:8" ht="15.75" thickBot="1" x14ac:dyDescent="0.3">
      <c r="A9" s="17" t="s">
        <v>18</v>
      </c>
      <c r="B9" s="39" t="s">
        <v>19</v>
      </c>
      <c r="C9" s="40" t="s">
        <v>26</v>
      </c>
      <c r="D9" s="40" t="s">
        <v>27</v>
      </c>
      <c r="E9" s="40" t="s">
        <v>28</v>
      </c>
      <c r="F9" s="40" t="s">
        <v>29</v>
      </c>
      <c r="G9" s="40" t="s">
        <v>30</v>
      </c>
      <c r="H9" s="44" t="s">
        <v>116</v>
      </c>
    </row>
    <row r="10" spans="1:8" x14ac:dyDescent="0.25">
      <c r="B10" s="118" t="s">
        <v>20</v>
      </c>
      <c r="H10" s="49"/>
    </row>
    <row r="11" spans="1:8" x14ac:dyDescent="0.25">
      <c r="A11">
        <v>10000</v>
      </c>
      <c r="B11" s="4" t="s">
        <v>21</v>
      </c>
      <c r="C11" s="36">
        <f>Personnel!O11</f>
        <v>0</v>
      </c>
      <c r="D11" s="36">
        <f>Personnel!P11</f>
        <v>0</v>
      </c>
      <c r="E11" s="36">
        <f>Personnel!Q11</f>
        <v>0</v>
      </c>
      <c r="F11" s="36">
        <f>Personnel!R11</f>
        <v>0</v>
      </c>
      <c r="G11" s="36">
        <f>Personnel!S11</f>
        <v>0</v>
      </c>
      <c r="H11" s="66">
        <f>SUM(C11:G11)</f>
        <v>0</v>
      </c>
    </row>
    <row r="12" spans="1:8" x14ac:dyDescent="0.25">
      <c r="B12" s="4" t="s">
        <v>22</v>
      </c>
      <c r="C12" s="36">
        <f>Personnel!O19</f>
        <v>0</v>
      </c>
      <c r="D12" s="36">
        <f>Personnel!P19</f>
        <v>0</v>
      </c>
      <c r="E12" s="36">
        <f>Personnel!Q19</f>
        <v>0</v>
      </c>
      <c r="F12" s="36">
        <f>Personnel!R19</f>
        <v>0</v>
      </c>
      <c r="G12" s="36">
        <f>Personnel!S19</f>
        <v>0</v>
      </c>
      <c r="H12" s="66">
        <f t="shared" ref="H12:H15" si="0">SUM(C12:G12)</f>
        <v>0</v>
      </c>
    </row>
    <row r="13" spans="1:8" x14ac:dyDescent="0.25">
      <c r="B13" s="4" t="s">
        <v>23</v>
      </c>
      <c r="C13" s="36">
        <f>Personnel!O27</f>
        <v>0</v>
      </c>
      <c r="D13" s="36">
        <f>Personnel!P27</f>
        <v>0</v>
      </c>
      <c r="E13" s="36">
        <f>Personnel!Q27</f>
        <v>0</v>
      </c>
      <c r="F13" s="36">
        <f>Personnel!R27</f>
        <v>0</v>
      </c>
      <c r="G13" s="36">
        <f>Personnel!S27</f>
        <v>0</v>
      </c>
      <c r="H13" s="66">
        <f t="shared" si="0"/>
        <v>0</v>
      </c>
    </row>
    <row r="14" spans="1:8" x14ac:dyDescent="0.25">
      <c r="B14" s="4" t="s">
        <v>24</v>
      </c>
      <c r="C14" s="36">
        <f>Personnel!O32</f>
        <v>0</v>
      </c>
      <c r="D14" s="36">
        <f>Personnel!P32</f>
        <v>0</v>
      </c>
      <c r="E14" s="36">
        <f>Personnel!Q32</f>
        <v>0</v>
      </c>
      <c r="F14" s="36">
        <f>Personnel!R32</f>
        <v>0</v>
      </c>
      <c r="G14" s="36">
        <f>Personnel!S32</f>
        <v>0</v>
      </c>
      <c r="H14" s="66">
        <f t="shared" si="0"/>
        <v>0</v>
      </c>
    </row>
    <row r="15" spans="1:8" x14ac:dyDescent="0.25">
      <c r="B15" s="4" t="s">
        <v>25</v>
      </c>
      <c r="C15" s="36">
        <f>Personnel!O38</f>
        <v>0</v>
      </c>
      <c r="D15" s="36">
        <f>Personnel!P38</f>
        <v>0</v>
      </c>
      <c r="E15" s="36">
        <f>Personnel!Q38</f>
        <v>0</v>
      </c>
      <c r="F15" s="36">
        <f>Personnel!R38</f>
        <v>0</v>
      </c>
      <c r="G15" s="36">
        <f>Personnel!S38</f>
        <v>0</v>
      </c>
      <c r="H15" s="66">
        <f t="shared" si="0"/>
        <v>0</v>
      </c>
    </row>
    <row r="16" spans="1:8" x14ac:dyDescent="0.25">
      <c r="B16" s="5" t="s">
        <v>142</v>
      </c>
      <c r="C16" s="38">
        <f>SUM(C11:C15)</f>
        <v>0</v>
      </c>
      <c r="D16" s="38">
        <f t="shared" ref="D16:H16" si="1">SUM(D11:D15)</f>
        <v>0</v>
      </c>
      <c r="E16" s="38">
        <f t="shared" si="1"/>
        <v>0</v>
      </c>
      <c r="F16" s="38">
        <f t="shared" si="1"/>
        <v>0</v>
      </c>
      <c r="G16" s="38">
        <f t="shared" si="1"/>
        <v>0</v>
      </c>
      <c r="H16" s="93">
        <f t="shared" si="1"/>
        <v>0</v>
      </c>
    </row>
    <row r="17" spans="2:8" x14ac:dyDescent="0.25">
      <c r="H17" s="49"/>
    </row>
    <row r="18" spans="2:8" x14ac:dyDescent="0.25">
      <c r="B18" s="5" t="s">
        <v>35</v>
      </c>
      <c r="C18" s="16">
        <f>Personnel!O48</f>
        <v>0</v>
      </c>
      <c r="D18" s="16">
        <f>Personnel!P48</f>
        <v>0</v>
      </c>
      <c r="E18" s="16">
        <f>Personnel!Q48</f>
        <v>0</v>
      </c>
      <c r="F18" s="16">
        <f>Personnel!R48</f>
        <v>0</v>
      </c>
      <c r="G18" s="16">
        <f>Personnel!S48</f>
        <v>0</v>
      </c>
      <c r="H18" s="105">
        <f>SUM(C18:G18)</f>
        <v>0</v>
      </c>
    </row>
    <row r="19" spans="2:8" x14ac:dyDescent="0.25">
      <c r="H19" s="49"/>
    </row>
    <row r="20" spans="2:8" x14ac:dyDescent="0.25">
      <c r="B20" s="4" t="s">
        <v>31</v>
      </c>
      <c r="C20" s="144">
        <v>0</v>
      </c>
      <c r="D20" s="144">
        <v>0</v>
      </c>
      <c r="E20" s="144">
        <v>0</v>
      </c>
      <c r="F20" s="144">
        <v>0</v>
      </c>
      <c r="G20" s="144">
        <v>0</v>
      </c>
      <c r="H20" s="66">
        <f>SUM(C20:G20)</f>
        <v>0</v>
      </c>
    </row>
    <row r="21" spans="2:8" x14ac:dyDescent="0.25">
      <c r="B21" s="4" t="s">
        <v>32</v>
      </c>
      <c r="C21" s="144">
        <v>0</v>
      </c>
      <c r="D21" s="144">
        <v>0</v>
      </c>
      <c r="E21" s="144">
        <v>0</v>
      </c>
      <c r="F21" s="144">
        <v>0</v>
      </c>
      <c r="G21" s="144">
        <v>0</v>
      </c>
      <c r="H21" s="66">
        <f t="shared" ref="H21:H25" si="2">SUM(C21:G21)</f>
        <v>0</v>
      </c>
    </row>
    <row r="22" spans="2:8" x14ac:dyDescent="0.25">
      <c r="B22" s="4" t="s">
        <v>33</v>
      </c>
      <c r="C22" s="144">
        <v>0</v>
      </c>
      <c r="D22" s="144">
        <v>0</v>
      </c>
      <c r="E22" s="144">
        <v>0</v>
      </c>
      <c r="F22" s="144">
        <v>0</v>
      </c>
      <c r="G22" s="144">
        <v>0</v>
      </c>
      <c r="H22" s="66">
        <f t="shared" si="2"/>
        <v>0</v>
      </c>
    </row>
    <row r="23" spans="2:8" x14ac:dyDescent="0.25">
      <c r="B23" s="4" t="s">
        <v>140</v>
      </c>
      <c r="C23" s="144">
        <v>0</v>
      </c>
      <c r="D23" s="144">
        <v>0</v>
      </c>
      <c r="E23" s="144">
        <v>0</v>
      </c>
      <c r="F23" s="144">
        <v>0</v>
      </c>
      <c r="G23" s="144">
        <v>0</v>
      </c>
      <c r="H23" s="66">
        <f t="shared" si="2"/>
        <v>0</v>
      </c>
    </row>
    <row r="24" spans="2:8" x14ac:dyDescent="0.25">
      <c r="B24" s="4" t="s">
        <v>34</v>
      </c>
      <c r="C24" s="144">
        <v>0</v>
      </c>
      <c r="D24" s="144">
        <v>0</v>
      </c>
      <c r="E24" s="144">
        <v>0</v>
      </c>
      <c r="F24" s="144">
        <v>0</v>
      </c>
      <c r="G24" s="144">
        <v>0</v>
      </c>
      <c r="H24" s="66">
        <f t="shared" si="2"/>
        <v>0</v>
      </c>
    </row>
    <row r="25" spans="2:8" x14ac:dyDescent="0.25">
      <c r="B25" s="4" t="s">
        <v>34</v>
      </c>
      <c r="C25" s="144">
        <v>0</v>
      </c>
      <c r="D25" s="144">
        <v>0</v>
      </c>
      <c r="E25" s="144">
        <v>0</v>
      </c>
      <c r="F25" s="144">
        <v>0</v>
      </c>
      <c r="G25" s="144">
        <v>0</v>
      </c>
      <c r="H25" s="66">
        <f t="shared" si="2"/>
        <v>0</v>
      </c>
    </row>
    <row r="26" spans="2:8" x14ac:dyDescent="0.25">
      <c r="B26" s="5" t="s">
        <v>36</v>
      </c>
      <c r="C26" s="38">
        <f>SUM(C20:C25)</f>
        <v>0</v>
      </c>
      <c r="D26" s="38">
        <f t="shared" ref="D26:H26" si="3">SUM(D20:D25)</f>
        <v>0</v>
      </c>
      <c r="E26" s="38">
        <f t="shared" si="3"/>
        <v>0</v>
      </c>
      <c r="F26" s="38">
        <f t="shared" si="3"/>
        <v>0</v>
      </c>
      <c r="G26" s="38">
        <f t="shared" si="3"/>
        <v>0</v>
      </c>
      <c r="H26" s="93">
        <f t="shared" si="3"/>
        <v>0</v>
      </c>
    </row>
    <row r="27" spans="2:8" x14ac:dyDescent="0.25">
      <c r="H27" s="49"/>
    </row>
    <row r="28" spans="2:8" x14ac:dyDescent="0.25">
      <c r="B28" s="4" t="s">
        <v>94</v>
      </c>
      <c r="C28" s="144">
        <v>0</v>
      </c>
      <c r="D28" s="144">
        <v>0</v>
      </c>
      <c r="E28" s="144">
        <v>0</v>
      </c>
      <c r="F28" s="144">
        <v>0</v>
      </c>
      <c r="G28" s="144">
        <v>0</v>
      </c>
      <c r="H28" s="66">
        <f>SUM(C28:G28)</f>
        <v>0</v>
      </c>
    </row>
    <row r="29" spans="2:8" x14ac:dyDescent="0.25">
      <c r="B29" s="4" t="s">
        <v>95</v>
      </c>
      <c r="C29" s="144">
        <v>0</v>
      </c>
      <c r="D29" s="144">
        <v>0</v>
      </c>
      <c r="E29" s="144">
        <v>0</v>
      </c>
      <c r="F29" s="144">
        <v>0</v>
      </c>
      <c r="G29" s="144">
        <v>0</v>
      </c>
      <c r="H29" s="66">
        <f t="shared" ref="H29:H38" si="4">SUM(C29:G29)</f>
        <v>0</v>
      </c>
    </row>
    <row r="30" spans="2:8" x14ac:dyDescent="0.25">
      <c r="B30" s="4" t="s">
        <v>96</v>
      </c>
      <c r="C30" s="144">
        <v>0</v>
      </c>
      <c r="D30" s="144">
        <v>0</v>
      </c>
      <c r="E30" s="144">
        <v>0</v>
      </c>
      <c r="F30" s="144">
        <v>0</v>
      </c>
      <c r="G30" s="144">
        <v>0</v>
      </c>
      <c r="H30" s="66">
        <f t="shared" si="4"/>
        <v>0</v>
      </c>
    </row>
    <row r="31" spans="2:8" x14ac:dyDescent="0.25">
      <c r="B31" s="4" t="s">
        <v>97</v>
      </c>
      <c r="C31" s="144">
        <v>0</v>
      </c>
      <c r="D31" s="144">
        <v>0</v>
      </c>
      <c r="E31" s="144">
        <v>0</v>
      </c>
      <c r="F31" s="144">
        <v>0</v>
      </c>
      <c r="G31" s="144">
        <v>0</v>
      </c>
      <c r="H31" s="66">
        <f t="shared" si="4"/>
        <v>0</v>
      </c>
    </row>
    <row r="32" spans="2:8" x14ac:dyDescent="0.25">
      <c r="B32" s="118" t="s">
        <v>150</v>
      </c>
      <c r="C32" s="91">
        <f>Consultants!B9</f>
        <v>0</v>
      </c>
      <c r="D32" s="91">
        <f>Consultants!C9</f>
        <v>0</v>
      </c>
      <c r="E32" s="91">
        <f>Consultants!D9</f>
        <v>0</v>
      </c>
      <c r="F32" s="91">
        <f>Consultants!E9</f>
        <v>0</v>
      </c>
      <c r="G32" s="91">
        <f>Consultants!F9</f>
        <v>0</v>
      </c>
      <c r="H32" s="66">
        <f t="shared" si="4"/>
        <v>0</v>
      </c>
    </row>
    <row r="33" spans="2:11" x14ac:dyDescent="0.25">
      <c r="B33" s="118" t="s">
        <v>143</v>
      </c>
      <c r="C33" s="91">
        <f>Subawards!B9</f>
        <v>0</v>
      </c>
      <c r="D33" s="91">
        <f>Subawards!C9</f>
        <v>0</v>
      </c>
      <c r="E33" s="91">
        <f>Subawards!D9</f>
        <v>0</v>
      </c>
      <c r="F33" s="91">
        <f>Subawards!E9</f>
        <v>0</v>
      </c>
      <c r="G33" s="91">
        <f>Subawards!F9</f>
        <v>0</v>
      </c>
      <c r="H33" s="66">
        <f t="shared" si="4"/>
        <v>0</v>
      </c>
    </row>
    <row r="34" spans="2:11" x14ac:dyDescent="0.25">
      <c r="B34" s="4" t="s">
        <v>98</v>
      </c>
      <c r="C34" s="144">
        <v>0</v>
      </c>
      <c r="D34" s="144">
        <v>0</v>
      </c>
      <c r="E34" s="144">
        <v>0</v>
      </c>
      <c r="F34" s="144">
        <v>0</v>
      </c>
      <c r="G34" s="144">
        <v>0</v>
      </c>
      <c r="H34" s="66">
        <f t="shared" si="4"/>
        <v>0</v>
      </c>
    </row>
    <row r="35" spans="2:11" x14ac:dyDescent="0.25">
      <c r="B35" s="4" t="s">
        <v>99</v>
      </c>
      <c r="C35" s="144">
        <v>0</v>
      </c>
      <c r="D35" s="144">
        <v>0</v>
      </c>
      <c r="E35" s="144">
        <v>0</v>
      </c>
      <c r="F35" s="144">
        <v>0</v>
      </c>
      <c r="G35" s="144">
        <v>0</v>
      </c>
      <c r="H35" s="66">
        <f t="shared" si="4"/>
        <v>0</v>
      </c>
    </row>
    <row r="36" spans="2:11" x14ac:dyDescent="0.25">
      <c r="B36" s="4" t="s">
        <v>100</v>
      </c>
      <c r="C36" s="144">
        <v>0</v>
      </c>
      <c r="D36" s="144">
        <v>0</v>
      </c>
      <c r="E36" s="144">
        <v>0</v>
      </c>
      <c r="F36" s="144">
        <v>0</v>
      </c>
      <c r="G36" s="144">
        <v>0</v>
      </c>
      <c r="H36" s="66">
        <f t="shared" si="4"/>
        <v>0</v>
      </c>
    </row>
    <row r="37" spans="2:11" x14ac:dyDescent="0.25">
      <c r="B37" s="4" t="s">
        <v>34</v>
      </c>
      <c r="C37" s="144">
        <v>0</v>
      </c>
      <c r="D37" s="144">
        <v>0</v>
      </c>
      <c r="E37" s="144">
        <v>0</v>
      </c>
      <c r="F37" s="144">
        <v>0</v>
      </c>
      <c r="G37" s="144">
        <v>0</v>
      </c>
      <c r="H37" s="66">
        <f t="shared" si="4"/>
        <v>0</v>
      </c>
    </row>
    <row r="38" spans="2:11" x14ac:dyDescent="0.25">
      <c r="B38" s="4" t="s">
        <v>34</v>
      </c>
      <c r="C38" s="144">
        <v>0</v>
      </c>
      <c r="D38" s="144">
        <v>0</v>
      </c>
      <c r="E38" s="144">
        <v>0</v>
      </c>
      <c r="F38" s="144">
        <v>0</v>
      </c>
      <c r="G38" s="144">
        <v>0</v>
      </c>
      <c r="H38" s="66">
        <f t="shared" si="4"/>
        <v>0</v>
      </c>
    </row>
    <row r="39" spans="2:11" x14ac:dyDescent="0.25">
      <c r="B39" s="5" t="s">
        <v>101</v>
      </c>
      <c r="C39" s="38">
        <f>SUM(C28:C38)</f>
        <v>0</v>
      </c>
      <c r="D39" s="38">
        <f t="shared" ref="D39:H39" si="5">SUM(D28:D38)</f>
        <v>0</v>
      </c>
      <c r="E39" s="38">
        <f t="shared" si="5"/>
        <v>0</v>
      </c>
      <c r="F39" s="38">
        <f t="shared" si="5"/>
        <v>0</v>
      </c>
      <c r="G39" s="38">
        <f t="shared" si="5"/>
        <v>0</v>
      </c>
      <c r="H39" s="93">
        <f t="shared" si="5"/>
        <v>0</v>
      </c>
    </row>
    <row r="40" spans="2:11" x14ac:dyDescent="0.25">
      <c r="H40" s="49"/>
    </row>
    <row r="41" spans="2:11" x14ac:dyDescent="0.25">
      <c r="B41" s="4" t="s">
        <v>102</v>
      </c>
      <c r="C41" s="144">
        <v>0</v>
      </c>
      <c r="D41" s="144">
        <v>0</v>
      </c>
      <c r="E41" s="144">
        <v>0</v>
      </c>
      <c r="F41" s="144">
        <v>0</v>
      </c>
      <c r="G41" s="144">
        <v>0</v>
      </c>
      <c r="H41" s="66">
        <f>SUM(C41:G41)</f>
        <v>0</v>
      </c>
    </row>
    <row r="42" spans="2:11" x14ac:dyDescent="0.25">
      <c r="B42" s="4" t="s">
        <v>103</v>
      </c>
      <c r="C42" s="144">
        <v>0</v>
      </c>
      <c r="D42" s="144">
        <v>0</v>
      </c>
      <c r="E42" s="144">
        <v>0</v>
      </c>
      <c r="F42" s="144">
        <v>0</v>
      </c>
      <c r="G42" s="144">
        <v>0</v>
      </c>
      <c r="H42" s="66">
        <f t="shared" ref="H42:H43" si="6">SUM(C42:G42)</f>
        <v>0</v>
      </c>
      <c r="J42" s="100" t="s">
        <v>130</v>
      </c>
    </row>
    <row r="43" spans="2:11" x14ac:dyDescent="0.25">
      <c r="B43" s="4" t="s">
        <v>174</v>
      </c>
      <c r="C43" s="144">
        <v>0</v>
      </c>
      <c r="D43" s="144">
        <v>0</v>
      </c>
      <c r="E43" s="144">
        <v>0</v>
      </c>
      <c r="F43" s="144">
        <v>0</v>
      </c>
      <c r="G43" s="144">
        <v>0</v>
      </c>
      <c r="H43" s="66">
        <f t="shared" si="6"/>
        <v>0</v>
      </c>
      <c r="I43" s="3" t="s">
        <v>131</v>
      </c>
      <c r="J43" s="145"/>
      <c r="K43" s="101">
        <f>J43*0.7</f>
        <v>0</v>
      </c>
    </row>
    <row r="44" spans="2:11" x14ac:dyDescent="0.25">
      <c r="B44" s="5" t="s">
        <v>104</v>
      </c>
      <c r="C44" s="38">
        <f>SUM(C41:C43)</f>
        <v>0</v>
      </c>
      <c r="D44" s="38">
        <f t="shared" ref="D44:H44" si="7">SUM(D41:D43)</f>
        <v>0</v>
      </c>
      <c r="E44" s="38">
        <f t="shared" si="7"/>
        <v>0</v>
      </c>
      <c r="F44" s="38">
        <f t="shared" si="7"/>
        <v>0</v>
      </c>
      <c r="G44" s="38">
        <f t="shared" si="7"/>
        <v>0</v>
      </c>
      <c r="H44" s="93">
        <f t="shared" si="7"/>
        <v>0</v>
      </c>
    </row>
    <row r="45" spans="2:11" x14ac:dyDescent="0.25">
      <c r="H45" s="49"/>
    </row>
    <row r="46" spans="2:11" x14ac:dyDescent="0.25">
      <c r="B46" s="5" t="s">
        <v>105</v>
      </c>
      <c r="C46" s="36">
        <f>C16+C26+C18+C39+C44</f>
        <v>0</v>
      </c>
      <c r="D46" s="36">
        <f t="shared" ref="D46:G46" si="8">D16+D26+D18+D39+D44</f>
        <v>0</v>
      </c>
      <c r="E46" s="36">
        <f t="shared" si="8"/>
        <v>0</v>
      </c>
      <c r="F46" s="36">
        <f t="shared" si="8"/>
        <v>0</v>
      </c>
      <c r="G46" s="36">
        <f t="shared" si="8"/>
        <v>0</v>
      </c>
      <c r="H46" s="66">
        <f>SUM(C46:G46)</f>
        <v>0</v>
      </c>
    </row>
    <row r="47" spans="2:11" x14ac:dyDescent="0.25">
      <c r="B47" s="4"/>
      <c r="C47" s="36"/>
      <c r="D47" s="36"/>
      <c r="E47" s="36"/>
      <c r="F47" s="36"/>
      <c r="G47" s="36"/>
      <c r="H47" s="66"/>
    </row>
    <row r="48" spans="2:11" x14ac:dyDescent="0.25">
      <c r="B48" s="4" t="s">
        <v>106</v>
      </c>
      <c r="C48" s="144">
        <v>0</v>
      </c>
      <c r="D48" s="144">
        <v>0</v>
      </c>
      <c r="E48" s="144">
        <v>0</v>
      </c>
      <c r="F48" s="144">
        <v>0</v>
      </c>
      <c r="G48" s="144">
        <v>0</v>
      </c>
      <c r="H48" s="66">
        <f t="shared" ref="H48:H53" si="9">SUM(C48:G48)</f>
        <v>0</v>
      </c>
    </row>
    <row r="49" spans="1:10" x14ac:dyDescent="0.25">
      <c r="B49" s="4" t="s">
        <v>107</v>
      </c>
      <c r="C49" s="144">
        <v>0</v>
      </c>
      <c r="D49" s="144">
        <v>0</v>
      </c>
      <c r="E49" s="144">
        <v>0</v>
      </c>
      <c r="F49" s="144">
        <v>0</v>
      </c>
      <c r="G49" s="144">
        <v>0</v>
      </c>
      <c r="H49" s="66">
        <f t="shared" si="9"/>
        <v>0</v>
      </c>
    </row>
    <row r="50" spans="1:10" x14ac:dyDescent="0.25">
      <c r="B50" s="4" t="s">
        <v>108</v>
      </c>
      <c r="C50" s="144">
        <v>0</v>
      </c>
      <c r="D50" s="144">
        <v>0</v>
      </c>
      <c r="E50" s="144">
        <v>0</v>
      </c>
      <c r="F50" s="144">
        <v>0</v>
      </c>
      <c r="G50" s="144">
        <v>0</v>
      </c>
      <c r="H50" s="66">
        <f t="shared" si="9"/>
        <v>0</v>
      </c>
    </row>
    <row r="51" spans="1:10" x14ac:dyDescent="0.25">
      <c r="B51" s="4" t="s">
        <v>109</v>
      </c>
      <c r="C51" s="144">
        <v>0</v>
      </c>
      <c r="D51" s="144">
        <v>0</v>
      </c>
      <c r="E51" s="144">
        <v>0</v>
      </c>
      <c r="F51" s="144">
        <v>0</v>
      </c>
      <c r="G51" s="144">
        <v>0</v>
      </c>
      <c r="H51" s="66">
        <f t="shared" si="9"/>
        <v>0</v>
      </c>
    </row>
    <row r="52" spans="1:10" x14ac:dyDescent="0.25">
      <c r="B52" s="4" t="s">
        <v>110</v>
      </c>
      <c r="C52" s="144">
        <v>0</v>
      </c>
      <c r="D52" s="144">
        <v>0</v>
      </c>
      <c r="E52" s="144">
        <v>0</v>
      </c>
      <c r="F52" s="144">
        <v>0</v>
      </c>
      <c r="G52" s="144">
        <v>0</v>
      </c>
      <c r="H52" s="66">
        <f t="shared" si="9"/>
        <v>0</v>
      </c>
      <c r="J52" s="147"/>
    </row>
    <row r="53" spans="1:10" x14ac:dyDescent="0.25">
      <c r="B53" s="4" t="s">
        <v>139</v>
      </c>
      <c r="C53" s="144">
        <v>0</v>
      </c>
      <c r="D53" s="144">
        <v>0</v>
      </c>
      <c r="E53" s="144">
        <v>0</v>
      </c>
      <c r="F53" s="144">
        <v>0</v>
      </c>
      <c r="G53" s="144">
        <v>0</v>
      </c>
      <c r="H53" s="66">
        <f t="shared" si="9"/>
        <v>0</v>
      </c>
      <c r="J53" s="16"/>
    </row>
    <row r="54" spans="1:10" x14ac:dyDescent="0.25">
      <c r="B54" s="5" t="s">
        <v>111</v>
      </c>
      <c r="C54" s="38">
        <f>SUM(C48:C53)</f>
        <v>0</v>
      </c>
      <c r="D54" s="38">
        <f t="shared" ref="D54:H54" si="10">SUM(D48:D53)</f>
        <v>0</v>
      </c>
      <c r="E54" s="38">
        <f t="shared" si="10"/>
        <v>0</v>
      </c>
      <c r="F54" s="38">
        <f t="shared" si="10"/>
        <v>0</v>
      </c>
      <c r="G54" s="38">
        <f t="shared" si="10"/>
        <v>0</v>
      </c>
      <c r="H54" s="93">
        <f t="shared" si="10"/>
        <v>0</v>
      </c>
      <c r="J54" s="16"/>
    </row>
    <row r="55" spans="1:10" s="1" customFormat="1" x14ac:dyDescent="0.25">
      <c r="B55" s="86" t="s">
        <v>124</v>
      </c>
      <c r="C55" s="88">
        <f>C46+C54</f>
        <v>0</v>
      </c>
      <c r="D55" s="88">
        <f t="shared" ref="D55:H55" si="11">D46+D54</f>
        <v>0</v>
      </c>
      <c r="E55" s="88">
        <f t="shared" si="11"/>
        <v>0</v>
      </c>
      <c r="F55" s="88">
        <f t="shared" si="11"/>
        <v>0</v>
      </c>
      <c r="G55" s="88">
        <f t="shared" si="11"/>
        <v>0</v>
      </c>
      <c r="H55" s="94">
        <f t="shared" si="11"/>
        <v>0</v>
      </c>
      <c r="J55" s="111"/>
    </row>
    <row r="56" spans="1:10" x14ac:dyDescent="0.25">
      <c r="H56" s="49"/>
    </row>
    <row r="57" spans="1:10" x14ac:dyDescent="0.25">
      <c r="B57" s="4" t="s">
        <v>112</v>
      </c>
      <c r="C57" s="110">
        <f>IF(C6=1,C16*C5,IF(C6=2,C55*C5,IF(C6=3,C46*C5,IF(C6=4,C7*C5,0))))</f>
        <v>0</v>
      </c>
      <c r="D57" s="110">
        <f t="shared" ref="D57:G57" si="12">IF(D6=1,D16*D5,IF(D6=2,D55*D5,IF(D6=3,D46*D5,IF(D6=4,D7*D5,0))))</f>
        <v>0</v>
      </c>
      <c r="E57" s="110">
        <f t="shared" si="12"/>
        <v>0</v>
      </c>
      <c r="F57" s="110">
        <f t="shared" si="12"/>
        <v>0</v>
      </c>
      <c r="G57" s="110">
        <f t="shared" si="12"/>
        <v>0</v>
      </c>
      <c r="H57" s="105">
        <f>SUM(C57:G57)</f>
        <v>0</v>
      </c>
    </row>
    <row r="58" spans="1:10" x14ac:dyDescent="0.25">
      <c r="H58" s="49"/>
    </row>
    <row r="59" spans="1:10" s="1" customFormat="1" ht="15.75" thickBot="1" x14ac:dyDescent="0.3">
      <c r="A59" s="89"/>
      <c r="B59" s="87" t="s">
        <v>125</v>
      </c>
      <c r="C59" s="90">
        <f>C55+C57</f>
        <v>0</v>
      </c>
      <c r="D59" s="90">
        <f t="shared" ref="D59:H59" si="13">D55+D57</f>
        <v>0</v>
      </c>
      <c r="E59" s="90">
        <f t="shared" si="13"/>
        <v>0</v>
      </c>
      <c r="F59" s="90">
        <f t="shared" si="13"/>
        <v>0</v>
      </c>
      <c r="G59" s="90">
        <f t="shared" si="13"/>
        <v>0</v>
      </c>
      <c r="H59" s="95">
        <f t="shared" si="13"/>
        <v>0</v>
      </c>
    </row>
    <row r="60" spans="1:10" ht="15.75" thickTop="1" x14ac:dyDescent="0.25"/>
  </sheetData>
  <sheetProtection algorithmName="SHA-512" hashValue="U57h4LCTPk0jENoZQU8U7965XoKPX4tP5MM5gp3TXpV/7n+zjnjf5DHkO+nM24WQjFcCSULixM6F59ud82Xibw==" saltValue="kZxrSj6+50PpxUPy8PyqTQ==" spinCount="100000" sheet="1" objects="1" scenarios="1" formatColumns="0"/>
  <mergeCells count="1">
    <mergeCell ref="A1:H1"/>
  </mergeCells>
  <hyperlinks>
    <hyperlink ref="B10" location="Personnel!A1" display="Salaries and Wages" xr:uid="{00000000-0004-0000-0300-000000000000}"/>
    <hyperlink ref="B33" location="Subawards!A1" display="Subaward Contracts" xr:uid="{00000000-0004-0000-0300-000001000000}"/>
    <hyperlink ref="B32" location="Consultants!A1" display="Consultants" xr:uid="{00000000-0004-0000-0300-000002000000}"/>
  </hyperlinks>
  <pageMargins left="0.7" right="0.7" top="0.75" bottom="0.75" header="0.3" footer="0.3"/>
  <pageSetup scale="97"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T48"/>
  <sheetViews>
    <sheetView zoomScaleNormal="100" workbookViewId="0">
      <pane xSplit="1" ySplit="3" topLeftCell="B4" activePane="bottomRight" state="frozen"/>
      <selection activeCell="B15" sqref="B15"/>
      <selection pane="topRight" activeCell="B15" sqref="B15"/>
      <selection pane="bottomLeft" activeCell="B15" sqref="B15"/>
      <selection pane="bottomRight" activeCell="C16" sqref="C16"/>
    </sheetView>
  </sheetViews>
  <sheetFormatPr defaultRowHeight="15" x14ac:dyDescent="0.25"/>
  <cols>
    <col min="1" max="1" width="43.5703125" customWidth="1"/>
    <col min="2" max="2" width="11" customWidth="1"/>
    <col min="3" max="7" width="13.28515625" customWidth="1"/>
    <col min="8" max="8" width="2" customWidth="1"/>
    <col min="14" max="14" width="2" customWidth="1"/>
    <col min="15" max="19" width="12.28515625" customWidth="1"/>
    <col min="20" max="20" width="14" customWidth="1"/>
  </cols>
  <sheetData>
    <row r="1" spans="1:20" x14ac:dyDescent="0.25">
      <c r="A1" s="8" t="s">
        <v>41</v>
      </c>
      <c r="B1" s="8"/>
      <c r="C1" s="170">
        <v>0.03</v>
      </c>
    </row>
    <row r="2" spans="1:20" ht="15.75" thickBot="1" x14ac:dyDescent="0.3"/>
    <row r="3" spans="1:20" ht="30.75" thickBot="1" x14ac:dyDescent="0.3">
      <c r="A3" s="44" t="s">
        <v>20</v>
      </c>
      <c r="B3" s="153" t="s">
        <v>156</v>
      </c>
      <c r="C3" s="41" t="s">
        <v>26</v>
      </c>
      <c r="D3" s="42" t="s">
        <v>27</v>
      </c>
      <c r="E3" s="42" t="s">
        <v>28</v>
      </c>
      <c r="F3" s="42" t="s">
        <v>29</v>
      </c>
      <c r="G3" s="43" t="s">
        <v>30</v>
      </c>
      <c r="I3" s="41" t="s">
        <v>26</v>
      </c>
      <c r="J3" s="42" t="s">
        <v>27</v>
      </c>
      <c r="K3" s="42" t="s">
        <v>28</v>
      </c>
      <c r="L3" s="42" t="s">
        <v>29</v>
      </c>
      <c r="M3" s="43" t="s">
        <v>30</v>
      </c>
      <c r="O3" s="114" t="s">
        <v>26</v>
      </c>
      <c r="P3" s="115" t="s">
        <v>27</v>
      </c>
      <c r="Q3" s="115" t="s">
        <v>28</v>
      </c>
      <c r="R3" s="115" t="s">
        <v>29</v>
      </c>
      <c r="S3" s="116" t="s">
        <v>30</v>
      </c>
      <c r="T3" s="117" t="s">
        <v>56</v>
      </c>
    </row>
    <row r="4" spans="1:20" ht="15.75" thickBot="1" x14ac:dyDescent="0.3">
      <c r="A4" s="178" t="s">
        <v>165</v>
      </c>
      <c r="B4" s="179"/>
      <c r="C4" s="180"/>
      <c r="D4" s="181"/>
      <c r="E4" s="181"/>
      <c r="F4" s="181"/>
      <c r="G4" s="182"/>
      <c r="H4" s="183"/>
      <c r="I4" s="180"/>
      <c r="J4" s="181"/>
      <c r="K4" s="181"/>
      <c r="L4" s="181"/>
      <c r="M4" s="182"/>
      <c r="N4" s="183"/>
      <c r="O4" s="180"/>
      <c r="P4" s="175"/>
      <c r="Q4" s="175"/>
      <c r="R4" s="175"/>
      <c r="S4" s="176"/>
      <c r="T4" s="177"/>
    </row>
    <row r="5" spans="1:20" x14ac:dyDescent="0.25">
      <c r="A5" s="50" t="s">
        <v>43</v>
      </c>
      <c r="B5" s="151"/>
      <c r="C5" s="201" t="s">
        <v>42</v>
      </c>
      <c r="D5" s="202"/>
      <c r="E5" s="202"/>
      <c r="F5" s="202"/>
      <c r="G5" s="203"/>
      <c r="I5" s="197" t="s">
        <v>117</v>
      </c>
      <c r="J5" s="198"/>
      <c r="K5" s="198"/>
      <c r="L5" s="198"/>
      <c r="M5" s="199"/>
      <c r="O5" s="204" t="s">
        <v>50</v>
      </c>
      <c r="P5" s="205"/>
      <c r="Q5" s="205"/>
      <c r="R5" s="205"/>
      <c r="S5" s="206"/>
      <c r="T5" s="156"/>
    </row>
    <row r="6" spans="1:20" x14ac:dyDescent="0.25">
      <c r="A6" s="120" t="s">
        <v>44</v>
      </c>
      <c r="B6" s="154">
        <v>10</v>
      </c>
      <c r="C6" s="121">
        <v>0</v>
      </c>
      <c r="D6" s="19">
        <f>(C6*$C$1)+C6</f>
        <v>0</v>
      </c>
      <c r="E6" s="19">
        <f t="shared" ref="E6:G6" si="0">(D6*$C$1)+D6</f>
        <v>0</v>
      </c>
      <c r="F6" s="19">
        <f t="shared" si="0"/>
        <v>0</v>
      </c>
      <c r="G6" s="45">
        <f t="shared" si="0"/>
        <v>0</v>
      </c>
      <c r="I6" s="124">
        <v>0</v>
      </c>
      <c r="J6" s="125">
        <v>0</v>
      </c>
      <c r="K6" s="125">
        <v>0</v>
      </c>
      <c r="L6" s="125">
        <v>0</v>
      </c>
      <c r="M6" s="128">
        <v>0</v>
      </c>
      <c r="O6" s="48">
        <f>(C6*(I6/$B6))</f>
        <v>0</v>
      </c>
      <c r="P6" s="19">
        <f t="shared" ref="P6:S6" si="1">(D6*(J6/$B6))</f>
        <v>0</v>
      </c>
      <c r="Q6" s="19">
        <f t="shared" si="1"/>
        <v>0</v>
      </c>
      <c r="R6" s="19">
        <f t="shared" si="1"/>
        <v>0</v>
      </c>
      <c r="S6" s="45">
        <f t="shared" si="1"/>
        <v>0</v>
      </c>
      <c r="T6" s="79">
        <f>SUM(O6:S6)</f>
        <v>0</v>
      </c>
    </row>
    <row r="7" spans="1:20" x14ac:dyDescent="0.25">
      <c r="A7" s="120" t="s">
        <v>44</v>
      </c>
      <c r="B7" s="154">
        <v>10</v>
      </c>
      <c r="C7" s="121">
        <v>0</v>
      </c>
      <c r="D7" s="19">
        <f t="shared" ref="D7:G10" si="2">(C7*$C$1)+C7</f>
        <v>0</v>
      </c>
      <c r="E7" s="19">
        <f t="shared" si="2"/>
        <v>0</v>
      </c>
      <c r="F7" s="19">
        <f t="shared" si="2"/>
        <v>0</v>
      </c>
      <c r="G7" s="45">
        <f t="shared" si="2"/>
        <v>0</v>
      </c>
      <c r="I7" s="124">
        <v>0</v>
      </c>
      <c r="J7" s="125">
        <v>0</v>
      </c>
      <c r="K7" s="125">
        <v>0</v>
      </c>
      <c r="L7" s="125">
        <v>0</v>
      </c>
      <c r="M7" s="128">
        <v>0</v>
      </c>
      <c r="O7" s="48">
        <f t="shared" ref="O7:O10" si="3">(C7*(I7/$B7))</f>
        <v>0</v>
      </c>
      <c r="P7" s="19">
        <f t="shared" ref="P7:P10" si="4">(D7*(J7/$B7))</f>
        <v>0</v>
      </c>
      <c r="Q7" s="19">
        <f t="shared" ref="Q7:Q10" si="5">(E7*(K7/$B7))</f>
        <v>0</v>
      </c>
      <c r="R7" s="19">
        <f t="shared" ref="R7:R10" si="6">(F7*(L7/$B7))</f>
        <v>0</v>
      </c>
      <c r="S7" s="45">
        <f t="shared" ref="S7:S10" si="7">(G7*(M7/$B7))</f>
        <v>0</v>
      </c>
      <c r="T7" s="79">
        <f t="shared" ref="T7:T11" si="8">SUM(O7:S7)</f>
        <v>0</v>
      </c>
    </row>
    <row r="8" spans="1:20" x14ac:dyDescent="0.25">
      <c r="A8" s="120" t="s">
        <v>44</v>
      </c>
      <c r="B8" s="154">
        <v>10</v>
      </c>
      <c r="C8" s="121">
        <v>0</v>
      </c>
      <c r="D8" s="19">
        <f t="shared" si="2"/>
        <v>0</v>
      </c>
      <c r="E8" s="19">
        <f t="shared" si="2"/>
        <v>0</v>
      </c>
      <c r="F8" s="19">
        <f t="shared" si="2"/>
        <v>0</v>
      </c>
      <c r="G8" s="45">
        <f t="shared" si="2"/>
        <v>0</v>
      </c>
      <c r="I8" s="124">
        <v>0</v>
      </c>
      <c r="J8" s="125">
        <v>0</v>
      </c>
      <c r="K8" s="125">
        <v>0</v>
      </c>
      <c r="L8" s="125">
        <v>0</v>
      </c>
      <c r="M8" s="128">
        <v>0</v>
      </c>
      <c r="O8" s="48">
        <f t="shared" si="3"/>
        <v>0</v>
      </c>
      <c r="P8" s="19">
        <f t="shared" si="4"/>
        <v>0</v>
      </c>
      <c r="Q8" s="19">
        <f t="shared" si="5"/>
        <v>0</v>
      </c>
      <c r="R8" s="19">
        <f t="shared" si="6"/>
        <v>0</v>
      </c>
      <c r="S8" s="45">
        <f t="shared" si="7"/>
        <v>0</v>
      </c>
      <c r="T8" s="79">
        <f t="shared" si="8"/>
        <v>0</v>
      </c>
    </row>
    <row r="9" spans="1:20" x14ac:dyDescent="0.25">
      <c r="A9" s="120" t="s">
        <v>44</v>
      </c>
      <c r="B9" s="154">
        <v>10</v>
      </c>
      <c r="C9" s="121">
        <v>0</v>
      </c>
      <c r="D9" s="19">
        <f t="shared" si="2"/>
        <v>0</v>
      </c>
      <c r="E9" s="19">
        <f t="shared" si="2"/>
        <v>0</v>
      </c>
      <c r="F9" s="19">
        <f t="shared" si="2"/>
        <v>0</v>
      </c>
      <c r="G9" s="45">
        <f t="shared" si="2"/>
        <v>0</v>
      </c>
      <c r="I9" s="124">
        <v>0</v>
      </c>
      <c r="J9" s="125">
        <v>0</v>
      </c>
      <c r="K9" s="125">
        <v>0</v>
      </c>
      <c r="L9" s="125">
        <v>0</v>
      </c>
      <c r="M9" s="128">
        <v>0</v>
      </c>
      <c r="O9" s="48">
        <f t="shared" si="3"/>
        <v>0</v>
      </c>
      <c r="P9" s="19">
        <f t="shared" si="4"/>
        <v>0</v>
      </c>
      <c r="Q9" s="19">
        <f t="shared" si="5"/>
        <v>0</v>
      </c>
      <c r="R9" s="19">
        <f t="shared" si="6"/>
        <v>0</v>
      </c>
      <c r="S9" s="45">
        <f t="shared" si="7"/>
        <v>0</v>
      </c>
      <c r="T9" s="79">
        <f t="shared" si="8"/>
        <v>0</v>
      </c>
    </row>
    <row r="10" spans="1:20" ht="15.75" thickBot="1" x14ac:dyDescent="0.3">
      <c r="A10" s="122" t="s">
        <v>44</v>
      </c>
      <c r="B10" s="155">
        <v>10</v>
      </c>
      <c r="C10" s="123">
        <v>0</v>
      </c>
      <c r="D10" s="46">
        <f t="shared" si="2"/>
        <v>0</v>
      </c>
      <c r="E10" s="46">
        <f t="shared" si="2"/>
        <v>0</v>
      </c>
      <c r="F10" s="46">
        <f t="shared" si="2"/>
        <v>0</v>
      </c>
      <c r="G10" s="47">
        <f t="shared" si="2"/>
        <v>0</v>
      </c>
      <c r="I10" s="126">
        <v>0</v>
      </c>
      <c r="J10" s="127">
        <v>0</v>
      </c>
      <c r="K10" s="127">
        <v>0</v>
      </c>
      <c r="L10" s="127">
        <v>0</v>
      </c>
      <c r="M10" s="129">
        <v>0</v>
      </c>
      <c r="O10" s="48">
        <f t="shared" si="3"/>
        <v>0</v>
      </c>
      <c r="P10" s="19">
        <f t="shared" si="4"/>
        <v>0</v>
      </c>
      <c r="Q10" s="19">
        <f t="shared" si="5"/>
        <v>0</v>
      </c>
      <c r="R10" s="19">
        <f t="shared" si="6"/>
        <v>0</v>
      </c>
      <c r="S10" s="45">
        <f t="shared" si="7"/>
        <v>0</v>
      </c>
      <c r="T10" s="80">
        <f t="shared" si="8"/>
        <v>0</v>
      </c>
    </row>
    <row r="11" spans="1:20" ht="15.75" thickBot="1" x14ac:dyDescent="0.3">
      <c r="A11" s="14" t="s">
        <v>45</v>
      </c>
      <c r="B11" s="14"/>
      <c r="O11" s="20">
        <f>SUM(O6:O10)</f>
        <v>0</v>
      </c>
      <c r="P11" s="21">
        <f t="shared" ref="P11:S11" si="9">SUM(P6:P10)</f>
        <v>0</v>
      </c>
      <c r="Q11" s="21">
        <f t="shared" si="9"/>
        <v>0</v>
      </c>
      <c r="R11" s="21">
        <f t="shared" si="9"/>
        <v>0</v>
      </c>
      <c r="S11" s="22">
        <f t="shared" si="9"/>
        <v>0</v>
      </c>
      <c r="T11" s="81">
        <f t="shared" si="8"/>
        <v>0</v>
      </c>
    </row>
    <row r="12" spans="1:20" ht="15.75" thickBot="1" x14ac:dyDescent="0.3">
      <c r="A12" s="184" t="s">
        <v>166</v>
      </c>
      <c r="B12" s="183"/>
      <c r="C12" s="183"/>
      <c r="D12" s="183"/>
      <c r="E12" s="183"/>
      <c r="F12" s="183"/>
      <c r="G12" s="183"/>
      <c r="H12" s="183"/>
      <c r="I12" s="183"/>
    </row>
    <row r="13" spans="1:20" ht="30.75" thickBot="1" x14ac:dyDescent="0.3">
      <c r="A13" s="51" t="s">
        <v>22</v>
      </c>
      <c r="B13" s="214" t="s">
        <v>175</v>
      </c>
      <c r="C13" s="201" t="s">
        <v>42</v>
      </c>
      <c r="D13" s="202"/>
      <c r="E13" s="202"/>
      <c r="F13" s="202"/>
      <c r="G13" s="203"/>
      <c r="I13" s="201" t="s">
        <v>49</v>
      </c>
      <c r="J13" s="202"/>
      <c r="K13" s="202"/>
      <c r="L13" s="202"/>
      <c r="M13" s="203"/>
      <c r="O13" s="204" t="s">
        <v>50</v>
      </c>
      <c r="P13" s="205"/>
      <c r="Q13" s="205"/>
      <c r="R13" s="205"/>
      <c r="S13" s="206"/>
      <c r="T13" s="82"/>
    </row>
    <row r="14" spans="1:20" x14ac:dyDescent="0.25">
      <c r="A14" s="120" t="s">
        <v>46</v>
      </c>
      <c r="B14" s="215">
        <v>24</v>
      </c>
      <c r="C14" s="121"/>
      <c r="D14" s="19">
        <f>(C14*$C$1)+C14</f>
        <v>0</v>
      </c>
      <c r="E14" s="19">
        <f t="shared" ref="E14:G14" si="10">(D14*$C$1)+D14</f>
        <v>0</v>
      </c>
      <c r="F14" s="19">
        <f t="shared" si="10"/>
        <v>0</v>
      </c>
      <c r="G14" s="45">
        <f t="shared" si="10"/>
        <v>0</v>
      </c>
      <c r="I14" s="124">
        <v>3</v>
      </c>
      <c r="J14" s="125">
        <v>0</v>
      </c>
      <c r="K14" s="125">
        <v>0</v>
      </c>
      <c r="L14" s="125">
        <v>0</v>
      </c>
      <c r="M14" s="128">
        <v>0</v>
      </c>
      <c r="O14" s="48">
        <f>I14/B14*C14</f>
        <v>0</v>
      </c>
      <c r="P14" s="19">
        <f t="shared" ref="P14:P16" si="11">((D14/1584)*(J14*3))*22</f>
        <v>0</v>
      </c>
      <c r="Q14" s="19">
        <f t="shared" ref="Q14:Q16" si="12">((E14/1584)*(K14*3))*22</f>
        <v>0</v>
      </c>
      <c r="R14" s="19">
        <f t="shared" ref="R14:R16" si="13">((F14/1584)*(L14*3))*22</f>
        <v>0</v>
      </c>
      <c r="S14" s="45">
        <f t="shared" ref="S14:S16" si="14">((G14/1584)*(M14*3))*22</f>
        <v>0</v>
      </c>
      <c r="T14" s="75">
        <f>SUM(O14:S14)</f>
        <v>0</v>
      </c>
    </row>
    <row r="15" spans="1:20" x14ac:dyDescent="0.25">
      <c r="A15" s="120" t="s">
        <v>47</v>
      </c>
      <c r="B15" s="215"/>
      <c r="C15" s="121">
        <v>0</v>
      </c>
      <c r="D15" s="19">
        <f t="shared" ref="D15:G15" si="15">(C15*$C$1)+C15</f>
        <v>0</v>
      </c>
      <c r="E15" s="19">
        <f t="shared" si="15"/>
        <v>0</v>
      </c>
      <c r="F15" s="19">
        <f t="shared" si="15"/>
        <v>0</v>
      </c>
      <c r="G15" s="45">
        <f t="shared" si="15"/>
        <v>0</v>
      </c>
      <c r="I15" s="124">
        <v>0</v>
      </c>
      <c r="J15" s="125">
        <v>0</v>
      </c>
      <c r="K15" s="125">
        <v>0</v>
      </c>
      <c r="L15" s="125">
        <v>0</v>
      </c>
      <c r="M15" s="128">
        <v>0</v>
      </c>
      <c r="O15" s="48">
        <f t="shared" ref="O14:O16" si="16">((C15/1584)*(I15*3))*22</f>
        <v>0</v>
      </c>
      <c r="P15" s="19">
        <f t="shared" si="11"/>
        <v>0</v>
      </c>
      <c r="Q15" s="19">
        <f t="shared" si="12"/>
        <v>0</v>
      </c>
      <c r="R15" s="19">
        <f t="shared" si="13"/>
        <v>0</v>
      </c>
      <c r="S15" s="45">
        <f t="shared" si="14"/>
        <v>0</v>
      </c>
      <c r="T15" s="75">
        <f t="shared" ref="T15:T18" si="17">SUM(O15:S15)</f>
        <v>0</v>
      </c>
    </row>
    <row r="16" spans="1:20" x14ac:dyDescent="0.25">
      <c r="A16" s="120" t="s">
        <v>47</v>
      </c>
      <c r="B16" s="215"/>
      <c r="C16" s="121">
        <v>0</v>
      </c>
      <c r="D16" s="19">
        <f t="shared" ref="D16:G16" si="18">(C16*$C$1)+C16</f>
        <v>0</v>
      </c>
      <c r="E16" s="19">
        <f t="shared" si="18"/>
        <v>0</v>
      </c>
      <c r="F16" s="19">
        <f t="shared" si="18"/>
        <v>0</v>
      </c>
      <c r="G16" s="45">
        <f t="shared" si="18"/>
        <v>0</v>
      </c>
      <c r="I16" s="124">
        <v>0</v>
      </c>
      <c r="J16" s="125">
        <v>0</v>
      </c>
      <c r="K16" s="125">
        <v>0</v>
      </c>
      <c r="L16" s="125">
        <v>0</v>
      </c>
      <c r="M16" s="128">
        <v>0</v>
      </c>
      <c r="O16" s="48">
        <f t="shared" si="16"/>
        <v>0</v>
      </c>
      <c r="P16" s="19">
        <f t="shared" si="11"/>
        <v>0</v>
      </c>
      <c r="Q16" s="19">
        <f t="shared" si="12"/>
        <v>0</v>
      </c>
      <c r="R16" s="19">
        <f t="shared" si="13"/>
        <v>0</v>
      </c>
      <c r="S16" s="45">
        <f t="shared" si="14"/>
        <v>0</v>
      </c>
      <c r="T16" s="75">
        <f t="shared" si="17"/>
        <v>0</v>
      </c>
    </row>
    <row r="17" spans="1:20" x14ac:dyDescent="0.25">
      <c r="A17" s="120" t="s">
        <v>47</v>
      </c>
      <c r="B17" s="215"/>
      <c r="C17" s="121">
        <v>0</v>
      </c>
      <c r="D17" s="19">
        <f t="shared" ref="D17:G18" si="19">(C17*$C$1)+C17</f>
        <v>0</v>
      </c>
      <c r="E17" s="19">
        <f t="shared" si="19"/>
        <v>0</v>
      </c>
      <c r="F17" s="19">
        <f t="shared" si="19"/>
        <v>0</v>
      </c>
      <c r="G17" s="45">
        <f t="shared" si="19"/>
        <v>0</v>
      </c>
      <c r="I17" s="124">
        <v>0</v>
      </c>
      <c r="J17" s="125">
        <v>0</v>
      </c>
      <c r="K17" s="125">
        <v>0</v>
      </c>
      <c r="L17" s="125">
        <v>0</v>
      </c>
      <c r="M17" s="128">
        <v>0</v>
      </c>
      <c r="O17" s="48">
        <f t="shared" ref="O17:O18" si="20">((C17/1584)*(I17*3))*22</f>
        <v>0</v>
      </c>
      <c r="P17" s="19">
        <f t="shared" ref="P17:P18" si="21">((D17/1584)*(J17*3))*22</f>
        <v>0</v>
      </c>
      <c r="Q17" s="19">
        <f t="shared" ref="Q17:Q18" si="22">((E17/1584)*(K17*3))*22</f>
        <v>0</v>
      </c>
      <c r="R17" s="19">
        <f t="shared" ref="R17:R18" si="23">((F17/1584)*(L17*3))*22</f>
        <v>0</v>
      </c>
      <c r="S17" s="45">
        <f t="shared" ref="S17:S18" si="24">((G17/1584)*(M17*3))*22</f>
        <v>0</v>
      </c>
      <c r="T17" s="75">
        <f t="shared" si="17"/>
        <v>0</v>
      </c>
    </row>
    <row r="18" spans="1:20" ht="15.75" thickBot="1" x14ac:dyDescent="0.3">
      <c r="A18" s="122" t="s">
        <v>47</v>
      </c>
      <c r="B18" s="216"/>
      <c r="C18" s="123">
        <v>0</v>
      </c>
      <c r="D18" s="46">
        <f t="shared" si="19"/>
        <v>0</v>
      </c>
      <c r="E18" s="46">
        <f t="shared" si="19"/>
        <v>0</v>
      </c>
      <c r="F18" s="46">
        <f t="shared" si="19"/>
        <v>0</v>
      </c>
      <c r="G18" s="47">
        <f t="shared" si="19"/>
        <v>0</v>
      </c>
      <c r="I18" s="126">
        <v>0</v>
      </c>
      <c r="J18" s="127">
        <v>0</v>
      </c>
      <c r="K18" s="127">
        <v>0</v>
      </c>
      <c r="L18" s="127">
        <v>0</v>
      </c>
      <c r="M18" s="129">
        <v>0</v>
      </c>
      <c r="O18" s="48">
        <f t="shared" si="20"/>
        <v>0</v>
      </c>
      <c r="P18" s="19">
        <f t="shared" si="21"/>
        <v>0</v>
      </c>
      <c r="Q18" s="19">
        <f t="shared" si="22"/>
        <v>0</v>
      </c>
      <c r="R18" s="19">
        <f t="shared" si="23"/>
        <v>0</v>
      </c>
      <c r="S18" s="45">
        <f t="shared" si="24"/>
        <v>0</v>
      </c>
      <c r="T18" s="75">
        <f t="shared" si="17"/>
        <v>0</v>
      </c>
    </row>
    <row r="19" spans="1:20" ht="15.75" thickBot="1" x14ac:dyDescent="0.3">
      <c r="A19" s="14" t="s">
        <v>48</v>
      </c>
      <c r="B19" s="15"/>
      <c r="O19" s="20">
        <f t="shared" ref="O19:T19" si="25">SUM(O14:O18)</f>
        <v>0</v>
      </c>
      <c r="P19" s="21">
        <f t="shared" si="25"/>
        <v>0</v>
      </c>
      <c r="Q19" s="21">
        <f t="shared" si="25"/>
        <v>0</v>
      </c>
      <c r="R19" s="21">
        <f t="shared" si="25"/>
        <v>0</v>
      </c>
      <c r="S19" s="21">
        <f t="shared" si="25"/>
        <v>0</v>
      </c>
      <c r="T19" s="83">
        <f t="shared" si="25"/>
        <v>0</v>
      </c>
    </row>
    <row r="20" spans="1:20" ht="15.75" thickBot="1" x14ac:dyDescent="0.3">
      <c r="B20" s="159"/>
    </row>
    <row r="21" spans="1:20" ht="15.75" thickBot="1" x14ac:dyDescent="0.3">
      <c r="A21" s="51" t="s">
        <v>51</v>
      </c>
      <c r="B21" s="160"/>
      <c r="C21" s="193" t="s">
        <v>53</v>
      </c>
      <c r="D21" s="193"/>
      <c r="E21" s="193"/>
      <c r="F21" s="193"/>
      <c r="G21" s="194"/>
      <c r="I21" s="192" t="s">
        <v>54</v>
      </c>
      <c r="J21" s="193"/>
      <c r="K21" s="193"/>
      <c r="L21" s="193"/>
      <c r="M21" s="194"/>
      <c r="O21" s="195" t="s">
        <v>50</v>
      </c>
      <c r="P21" s="196"/>
      <c r="Q21" s="196"/>
      <c r="R21" s="196"/>
      <c r="S21" s="200"/>
      <c r="T21" s="72"/>
    </row>
    <row r="22" spans="1:20" x14ac:dyDescent="0.25">
      <c r="A22" s="120" t="s">
        <v>52</v>
      </c>
      <c r="B22" s="157"/>
      <c r="C22" s="130">
        <v>0</v>
      </c>
      <c r="D22" s="63">
        <f>(C22*$C$1)+C22</f>
        <v>0</v>
      </c>
      <c r="E22" s="63">
        <f t="shared" ref="E22:G22" si="26">(D22*$C$1)+D22</f>
        <v>0</v>
      </c>
      <c r="F22" s="63">
        <f t="shared" si="26"/>
        <v>0</v>
      </c>
      <c r="G22" s="54">
        <f t="shared" si="26"/>
        <v>0</v>
      </c>
      <c r="I22" s="131">
        <v>0</v>
      </c>
      <c r="J22" s="132">
        <v>0</v>
      </c>
      <c r="K22" s="132">
        <v>0</v>
      </c>
      <c r="L22" s="132">
        <v>0</v>
      </c>
      <c r="M22" s="133">
        <v>0</v>
      </c>
      <c r="O22" s="52">
        <f>C22*I22</f>
        <v>0</v>
      </c>
      <c r="P22" s="53">
        <f t="shared" ref="P22:S22" si="27">D22*J22</f>
        <v>0</v>
      </c>
      <c r="Q22" s="53">
        <f t="shared" si="27"/>
        <v>0</v>
      </c>
      <c r="R22" s="53">
        <f t="shared" si="27"/>
        <v>0</v>
      </c>
      <c r="S22" s="59">
        <f t="shared" si="27"/>
        <v>0</v>
      </c>
      <c r="T22" s="78">
        <f>SUM(O22:S22)</f>
        <v>0</v>
      </c>
    </row>
    <row r="23" spans="1:20" x14ac:dyDescent="0.25">
      <c r="A23" s="120" t="s">
        <v>52</v>
      </c>
      <c r="B23" s="157"/>
      <c r="C23" s="121">
        <v>0</v>
      </c>
      <c r="D23" s="19">
        <f t="shared" ref="D23:G23" si="28">(C23*$C$1)+C23</f>
        <v>0</v>
      </c>
      <c r="E23" s="19">
        <f t="shared" si="28"/>
        <v>0</v>
      </c>
      <c r="F23" s="19">
        <f t="shared" si="28"/>
        <v>0</v>
      </c>
      <c r="G23" s="45">
        <f t="shared" si="28"/>
        <v>0</v>
      </c>
      <c r="I23" s="124">
        <v>0</v>
      </c>
      <c r="J23" s="125">
        <v>0</v>
      </c>
      <c r="K23" s="125">
        <v>0</v>
      </c>
      <c r="L23" s="125">
        <v>0</v>
      </c>
      <c r="M23" s="128">
        <v>0</v>
      </c>
      <c r="O23" s="55">
        <f t="shared" ref="O23:O26" si="29">C23*I23</f>
        <v>0</v>
      </c>
      <c r="P23" s="56">
        <f t="shared" ref="P23:P26" si="30">D23*J23</f>
        <v>0</v>
      </c>
      <c r="Q23" s="56">
        <f t="shared" ref="Q23:Q26" si="31">E23*K23</f>
        <v>0</v>
      </c>
      <c r="R23" s="56">
        <f t="shared" ref="R23:R26" si="32">F23*L23</f>
        <v>0</v>
      </c>
      <c r="S23" s="60">
        <f t="shared" ref="S23:S26" si="33">G23*M23</f>
        <v>0</v>
      </c>
      <c r="T23" s="79">
        <f t="shared" ref="T23:T26" si="34">SUM(O23:S23)</f>
        <v>0</v>
      </c>
    </row>
    <row r="24" spans="1:20" x14ac:dyDescent="0.25">
      <c r="A24" s="120" t="s">
        <v>52</v>
      </c>
      <c r="B24" s="157"/>
      <c r="C24" s="121">
        <v>0</v>
      </c>
      <c r="D24" s="19">
        <f t="shared" ref="D24:G24" si="35">(C24*$C$1)+C24</f>
        <v>0</v>
      </c>
      <c r="E24" s="19">
        <f t="shared" si="35"/>
        <v>0</v>
      </c>
      <c r="F24" s="19">
        <f t="shared" si="35"/>
        <v>0</v>
      </c>
      <c r="G24" s="45">
        <f t="shared" si="35"/>
        <v>0</v>
      </c>
      <c r="I24" s="124">
        <v>0</v>
      </c>
      <c r="J24" s="125">
        <v>0</v>
      </c>
      <c r="K24" s="125">
        <v>0</v>
      </c>
      <c r="L24" s="125">
        <v>0</v>
      </c>
      <c r="M24" s="128">
        <v>0</v>
      </c>
      <c r="O24" s="55">
        <f t="shared" si="29"/>
        <v>0</v>
      </c>
      <c r="P24" s="56">
        <f t="shared" si="30"/>
        <v>0</v>
      </c>
      <c r="Q24" s="56">
        <f t="shared" si="31"/>
        <v>0</v>
      </c>
      <c r="R24" s="56">
        <f t="shared" si="32"/>
        <v>0</v>
      </c>
      <c r="S24" s="60">
        <f t="shared" si="33"/>
        <v>0</v>
      </c>
      <c r="T24" s="79">
        <f t="shared" si="34"/>
        <v>0</v>
      </c>
    </row>
    <row r="25" spans="1:20" x14ac:dyDescent="0.25">
      <c r="A25" s="120" t="s">
        <v>52</v>
      </c>
      <c r="B25" s="157"/>
      <c r="C25" s="121">
        <v>0</v>
      </c>
      <c r="D25" s="19">
        <f t="shared" ref="D25:G25" si="36">(C25*$C$1)+C25</f>
        <v>0</v>
      </c>
      <c r="E25" s="19">
        <f t="shared" si="36"/>
        <v>0</v>
      </c>
      <c r="F25" s="19">
        <f t="shared" si="36"/>
        <v>0</v>
      </c>
      <c r="G25" s="45">
        <f t="shared" si="36"/>
        <v>0</v>
      </c>
      <c r="I25" s="124">
        <v>0</v>
      </c>
      <c r="J25" s="125">
        <v>0</v>
      </c>
      <c r="K25" s="125">
        <v>0</v>
      </c>
      <c r="L25" s="125">
        <v>0</v>
      </c>
      <c r="M25" s="128">
        <v>0</v>
      </c>
      <c r="O25" s="55">
        <f t="shared" si="29"/>
        <v>0</v>
      </c>
      <c r="P25" s="56">
        <f t="shared" si="30"/>
        <v>0</v>
      </c>
      <c r="Q25" s="56">
        <f t="shared" si="31"/>
        <v>0</v>
      </c>
      <c r="R25" s="56">
        <f t="shared" si="32"/>
        <v>0</v>
      </c>
      <c r="S25" s="60">
        <f t="shared" si="33"/>
        <v>0</v>
      </c>
      <c r="T25" s="79">
        <f t="shared" si="34"/>
        <v>0</v>
      </c>
    </row>
    <row r="26" spans="1:20" ht="15.75" thickBot="1" x14ac:dyDescent="0.3">
      <c r="A26" s="122" t="s">
        <v>52</v>
      </c>
      <c r="B26" s="158"/>
      <c r="C26" s="123">
        <v>0</v>
      </c>
      <c r="D26" s="46">
        <f t="shared" ref="D26:G26" si="37">(C26*$C$1)+C26</f>
        <v>0</v>
      </c>
      <c r="E26" s="46">
        <f t="shared" si="37"/>
        <v>0</v>
      </c>
      <c r="F26" s="46">
        <f t="shared" si="37"/>
        <v>0</v>
      </c>
      <c r="G26" s="47">
        <f t="shared" si="37"/>
        <v>0</v>
      </c>
      <c r="I26" s="126">
        <v>0</v>
      </c>
      <c r="J26" s="127">
        <v>0</v>
      </c>
      <c r="K26" s="127">
        <v>0</v>
      </c>
      <c r="L26" s="127">
        <v>0</v>
      </c>
      <c r="M26" s="129">
        <v>0</v>
      </c>
      <c r="O26" s="57">
        <f t="shared" si="29"/>
        <v>0</v>
      </c>
      <c r="P26" s="58">
        <f t="shared" si="30"/>
        <v>0</v>
      </c>
      <c r="Q26" s="58">
        <f t="shared" si="31"/>
        <v>0</v>
      </c>
      <c r="R26" s="58">
        <f t="shared" si="32"/>
        <v>0</v>
      </c>
      <c r="S26" s="61">
        <f t="shared" si="33"/>
        <v>0</v>
      </c>
      <c r="T26" s="80">
        <f t="shared" si="34"/>
        <v>0</v>
      </c>
    </row>
    <row r="27" spans="1:20" ht="15.75" thickBot="1" x14ac:dyDescent="0.3">
      <c r="A27" s="15" t="s">
        <v>55</v>
      </c>
      <c r="B27" s="15"/>
      <c r="O27" s="20">
        <f>SUM(O22:O26)</f>
        <v>0</v>
      </c>
      <c r="P27" s="21">
        <f t="shared" ref="P27" si="38">SUM(P22:P26)</f>
        <v>0</v>
      </c>
      <c r="Q27" s="21">
        <f t="shared" ref="Q27" si="39">SUM(Q22:Q26)</f>
        <v>0</v>
      </c>
      <c r="R27" s="21">
        <f t="shared" ref="R27" si="40">SUM(R22:R26)</f>
        <v>0</v>
      </c>
      <c r="S27" s="22">
        <f t="shared" ref="S27" si="41">SUM(S22:S26)</f>
        <v>0</v>
      </c>
      <c r="T27" s="81">
        <f t="shared" ref="T27" si="42">SUM(O27:S27)</f>
        <v>0</v>
      </c>
    </row>
    <row r="28" spans="1:20" ht="15.75" thickBot="1" x14ac:dyDescent="0.3">
      <c r="B28" s="159"/>
      <c r="C28" t="s">
        <v>173</v>
      </c>
    </row>
    <row r="29" spans="1:20" ht="15.75" thickBot="1" x14ac:dyDescent="0.3">
      <c r="A29" s="64" t="s">
        <v>129</v>
      </c>
      <c r="B29" s="152"/>
      <c r="C29" s="192" t="s">
        <v>53</v>
      </c>
      <c r="D29" s="193"/>
      <c r="E29" s="193"/>
      <c r="F29" s="193"/>
      <c r="G29" s="194"/>
      <c r="I29" s="192" t="s">
        <v>54</v>
      </c>
      <c r="J29" s="193"/>
      <c r="K29" s="193"/>
      <c r="L29" s="193"/>
      <c r="M29" s="194"/>
      <c r="O29" s="195" t="s">
        <v>50</v>
      </c>
      <c r="P29" s="196"/>
      <c r="Q29" s="196"/>
      <c r="R29" s="196"/>
      <c r="S29" s="200"/>
      <c r="T29" s="72"/>
    </row>
    <row r="30" spans="1:20" x14ac:dyDescent="0.25">
      <c r="A30" s="131" t="s">
        <v>57</v>
      </c>
      <c r="B30" s="161"/>
      <c r="C30" s="164">
        <v>15.49</v>
      </c>
      <c r="D30" s="165">
        <v>15.92</v>
      </c>
      <c r="E30" s="165">
        <f t="shared" ref="E30:G31" si="43">D30</f>
        <v>15.92</v>
      </c>
      <c r="F30" s="165">
        <f t="shared" si="43"/>
        <v>15.92</v>
      </c>
      <c r="G30" s="166">
        <f t="shared" si="43"/>
        <v>15.92</v>
      </c>
      <c r="I30" s="131">
        <v>0</v>
      </c>
      <c r="J30" s="132">
        <v>0</v>
      </c>
      <c r="K30" s="132">
        <v>0</v>
      </c>
      <c r="L30" s="132">
        <v>0</v>
      </c>
      <c r="M30" s="133">
        <v>0</v>
      </c>
      <c r="O30" s="52">
        <f>C30*I30</f>
        <v>0</v>
      </c>
      <c r="P30" s="53">
        <f t="shared" ref="P30:P31" si="44">D30*J30</f>
        <v>0</v>
      </c>
      <c r="Q30" s="53">
        <f t="shared" ref="Q30:Q31" si="45">E30*K30</f>
        <v>0</v>
      </c>
      <c r="R30" s="53">
        <f t="shared" ref="R30:R31" si="46">F30*L30</f>
        <v>0</v>
      </c>
      <c r="S30" s="59">
        <f t="shared" ref="S30:S31" si="47">G30*M30</f>
        <v>0</v>
      </c>
      <c r="T30" s="75">
        <f>SUM(O30:S30)</f>
        <v>0</v>
      </c>
    </row>
    <row r="31" spans="1:20" ht="15.75" thickBot="1" x14ac:dyDescent="0.3">
      <c r="A31" s="126" t="s">
        <v>57</v>
      </c>
      <c r="B31" s="162"/>
      <c r="C31" s="167">
        <v>15.49</v>
      </c>
      <c r="D31" s="168">
        <v>15.92</v>
      </c>
      <c r="E31" s="168">
        <f t="shared" si="43"/>
        <v>15.92</v>
      </c>
      <c r="F31" s="168">
        <f t="shared" si="43"/>
        <v>15.92</v>
      </c>
      <c r="G31" s="169">
        <f t="shared" si="43"/>
        <v>15.92</v>
      </c>
      <c r="I31" s="126">
        <v>0</v>
      </c>
      <c r="J31" s="127">
        <v>0</v>
      </c>
      <c r="K31" s="127">
        <v>0</v>
      </c>
      <c r="L31" s="127">
        <v>0</v>
      </c>
      <c r="M31" s="129">
        <v>0</v>
      </c>
      <c r="O31" s="55">
        <f t="shared" ref="O31" si="48">C31*I31</f>
        <v>0</v>
      </c>
      <c r="P31" s="56">
        <f t="shared" si="44"/>
        <v>0</v>
      </c>
      <c r="Q31" s="56">
        <f t="shared" si="45"/>
        <v>0</v>
      </c>
      <c r="R31" s="56">
        <f t="shared" si="46"/>
        <v>0</v>
      </c>
      <c r="S31" s="60">
        <f t="shared" si="47"/>
        <v>0</v>
      </c>
      <c r="T31" s="76">
        <f t="shared" ref="T31" si="49">SUM(O31:S31)</f>
        <v>0</v>
      </c>
    </row>
    <row r="32" spans="1:20" ht="15.75" thickBot="1" x14ac:dyDescent="0.3">
      <c r="A32" s="1" t="s">
        <v>58</v>
      </c>
      <c r="B32" s="163"/>
      <c r="C32" s="207" t="s">
        <v>158</v>
      </c>
      <c r="D32" s="207"/>
      <c r="E32" s="207"/>
      <c r="F32" s="207"/>
      <c r="G32" s="207"/>
      <c r="H32" s="207"/>
      <c r="I32" s="207"/>
      <c r="J32" s="207"/>
      <c r="K32" s="207"/>
      <c r="L32" s="207"/>
      <c r="M32" s="207"/>
      <c r="O32" s="23">
        <f>SUM(O30:O31)</f>
        <v>0</v>
      </c>
      <c r="P32" s="24">
        <f t="shared" ref="P32:T32" si="50">SUM(P30:P31)</f>
        <v>0</v>
      </c>
      <c r="Q32" s="24">
        <f t="shared" si="50"/>
        <v>0</v>
      </c>
      <c r="R32" s="24">
        <f t="shared" si="50"/>
        <v>0</v>
      </c>
      <c r="S32" s="25">
        <f t="shared" si="50"/>
        <v>0</v>
      </c>
      <c r="T32" s="77">
        <f t="shared" si="50"/>
        <v>0</v>
      </c>
    </row>
    <row r="33" spans="1:20" ht="15.75" thickBot="1" x14ac:dyDescent="0.3">
      <c r="C33" s="207"/>
      <c r="D33" s="207"/>
      <c r="E33" s="207"/>
      <c r="F33" s="207"/>
      <c r="G33" s="207"/>
      <c r="H33" s="207"/>
      <c r="I33" s="207"/>
      <c r="J33" s="207"/>
      <c r="K33" s="207"/>
      <c r="L33" s="207"/>
      <c r="M33" s="207"/>
    </row>
    <row r="34" spans="1:20" ht="15.75" thickBot="1" x14ac:dyDescent="0.3">
      <c r="A34" s="65" t="s">
        <v>25</v>
      </c>
      <c r="B34" s="65"/>
      <c r="C34" s="192" t="s">
        <v>59</v>
      </c>
      <c r="D34" s="193"/>
      <c r="E34" s="193"/>
      <c r="F34" s="193"/>
      <c r="G34" s="194"/>
      <c r="I34" s="192" t="s">
        <v>49</v>
      </c>
      <c r="J34" s="193"/>
      <c r="K34" s="193"/>
      <c r="L34" s="193"/>
      <c r="M34" s="194"/>
      <c r="N34" s="62"/>
      <c r="O34" s="195" t="s">
        <v>50</v>
      </c>
      <c r="P34" s="196"/>
      <c r="Q34" s="196"/>
      <c r="R34" s="196"/>
      <c r="S34" s="196"/>
      <c r="T34" s="72"/>
    </row>
    <row r="35" spans="1:20" ht="15.75" thickBot="1" x14ac:dyDescent="0.3">
      <c r="A35" s="96" t="s">
        <v>170</v>
      </c>
      <c r="B35" s="96"/>
      <c r="C35" s="97">
        <f>995*1.0765</f>
        <v>1071.1175000000001</v>
      </c>
      <c r="D35" s="98">
        <f t="shared" ref="D35:G36" si="51">C35*1.0375</f>
        <v>1111.2844062500001</v>
      </c>
      <c r="E35" s="98">
        <f t="shared" si="51"/>
        <v>1152.9575714843752</v>
      </c>
      <c r="F35" s="98">
        <f t="shared" si="51"/>
        <v>1196.1934804150394</v>
      </c>
      <c r="G35" s="99">
        <f t="shared" si="51"/>
        <v>1241.0507359306034</v>
      </c>
      <c r="I35" s="134">
        <v>0</v>
      </c>
      <c r="J35" s="135">
        <v>0</v>
      </c>
      <c r="K35" s="135">
        <v>0</v>
      </c>
      <c r="L35" s="135">
        <v>0</v>
      </c>
      <c r="M35" s="136">
        <v>0</v>
      </c>
      <c r="O35" s="67">
        <f>C35*I35</f>
        <v>0</v>
      </c>
      <c r="P35" s="68">
        <f t="shared" ref="P35:S35" si="52">D35*J35</f>
        <v>0</v>
      </c>
      <c r="Q35" s="68">
        <f t="shared" si="52"/>
        <v>0</v>
      </c>
      <c r="R35" s="68">
        <f t="shared" si="52"/>
        <v>0</v>
      </c>
      <c r="S35" s="69">
        <f t="shared" si="52"/>
        <v>0</v>
      </c>
      <c r="T35" s="73">
        <f>SUM(O35:S35)</f>
        <v>0</v>
      </c>
    </row>
    <row r="36" spans="1:20" ht="15.75" thickBot="1" x14ac:dyDescent="0.3">
      <c r="A36" s="96" t="s">
        <v>171</v>
      </c>
      <c r="B36" s="96"/>
      <c r="C36" s="97">
        <f>1451*1.0765</f>
        <v>1562.0015000000001</v>
      </c>
      <c r="D36" s="98">
        <f t="shared" si="51"/>
        <v>1620.5765562500003</v>
      </c>
      <c r="E36" s="98">
        <f t="shared" si="51"/>
        <v>1681.3481771093755</v>
      </c>
      <c r="F36" s="98">
        <f t="shared" si="51"/>
        <v>1744.3987337509773</v>
      </c>
      <c r="G36" s="99">
        <f t="shared" si="51"/>
        <v>1809.813686266639</v>
      </c>
      <c r="I36" s="134">
        <v>0</v>
      </c>
      <c r="J36" s="135">
        <v>0</v>
      </c>
      <c r="K36" s="135">
        <v>0</v>
      </c>
      <c r="L36" s="135">
        <v>0</v>
      </c>
      <c r="M36" s="136">
        <v>0</v>
      </c>
      <c r="O36" s="172">
        <f>C36*I36</f>
        <v>0</v>
      </c>
      <c r="P36" s="173">
        <f t="shared" ref="P36" si="53">D36*J36</f>
        <v>0</v>
      </c>
      <c r="Q36" s="173">
        <f t="shared" ref="Q36" si="54">E36*K36</f>
        <v>0</v>
      </c>
      <c r="R36" s="173">
        <f t="shared" ref="R36" si="55">F36*L36</f>
        <v>0</v>
      </c>
      <c r="S36" s="174">
        <f t="shared" ref="S36" si="56">G36*M36</f>
        <v>0</v>
      </c>
      <c r="T36" s="73">
        <f>SUM(O36:S36)</f>
        <v>0</v>
      </c>
    </row>
    <row r="37" spans="1:20" ht="15.75" thickBot="1" x14ac:dyDescent="0.3">
      <c r="A37" s="96" t="s">
        <v>172</v>
      </c>
      <c r="B37" s="96"/>
      <c r="C37" s="97">
        <f>1195*1.0765</f>
        <v>1286.4175</v>
      </c>
      <c r="D37" s="98">
        <f t="shared" ref="D37" si="57">C37*1.0375</f>
        <v>1334.65815625</v>
      </c>
      <c r="E37" s="98">
        <f t="shared" ref="E37" si="58">D37*1.0375</f>
        <v>1384.7078371093751</v>
      </c>
      <c r="F37" s="98">
        <f t="shared" ref="F37" si="59">E37*1.0375</f>
        <v>1436.6343810009769</v>
      </c>
      <c r="G37" s="99">
        <f t="shared" ref="G37" si="60">F37*1.0375</f>
        <v>1490.5081702885136</v>
      </c>
      <c r="I37" s="134">
        <v>0</v>
      </c>
      <c r="J37" s="135">
        <v>0</v>
      </c>
      <c r="K37" s="135">
        <v>0</v>
      </c>
      <c r="L37" s="135">
        <v>0</v>
      </c>
      <c r="M37" s="136">
        <v>0</v>
      </c>
      <c r="O37" s="172">
        <f>C37*I37</f>
        <v>0</v>
      </c>
      <c r="P37" s="173">
        <f t="shared" ref="P37" si="61">D37*J37</f>
        <v>0</v>
      </c>
      <c r="Q37" s="173">
        <f t="shared" ref="Q37" si="62">E37*K37</f>
        <v>0</v>
      </c>
      <c r="R37" s="173">
        <f t="shared" ref="R37" si="63">F37*L37</f>
        <v>0</v>
      </c>
      <c r="S37" s="174">
        <f t="shared" ref="S37" si="64">G37*M37</f>
        <v>0</v>
      </c>
      <c r="T37" s="73">
        <f>SUM(O37:S37)</f>
        <v>0</v>
      </c>
    </row>
    <row r="38" spans="1:20" ht="15.75" thickBot="1" x14ac:dyDescent="0.3">
      <c r="A38" s="1" t="s">
        <v>118</v>
      </c>
      <c r="B38" s="1"/>
      <c r="C38" t="s">
        <v>164</v>
      </c>
      <c r="D38" s="16"/>
      <c r="O38" s="70">
        <f t="shared" ref="O38:T38" si="65">SUM(O35:O37)</f>
        <v>0</v>
      </c>
      <c r="P38" s="71">
        <f t="shared" si="65"/>
        <v>0</v>
      </c>
      <c r="Q38" s="71">
        <f t="shared" si="65"/>
        <v>0</v>
      </c>
      <c r="R38" s="71">
        <f t="shared" si="65"/>
        <v>0</v>
      </c>
      <c r="S38" s="71">
        <f t="shared" si="65"/>
        <v>0</v>
      </c>
      <c r="T38" s="74">
        <f t="shared" si="65"/>
        <v>0</v>
      </c>
    </row>
    <row r="40" spans="1:20" s="1" customFormat="1" x14ac:dyDescent="0.25">
      <c r="A40" s="84" t="s">
        <v>119</v>
      </c>
      <c r="B40" s="84"/>
      <c r="C40" s="84"/>
      <c r="D40" s="84"/>
      <c r="E40" s="84"/>
      <c r="F40" s="84"/>
      <c r="G40" s="84"/>
      <c r="H40" s="84"/>
      <c r="I40" s="84"/>
      <c r="J40" s="84"/>
      <c r="K40" s="84"/>
      <c r="L40" s="84"/>
      <c r="M40" s="84"/>
      <c r="N40" s="84"/>
      <c r="O40" s="85">
        <f t="shared" ref="O40:T40" si="66">O11+O19+O27+O32+O38</f>
        <v>0</v>
      </c>
      <c r="P40" s="85">
        <f t="shared" si="66"/>
        <v>0</v>
      </c>
      <c r="Q40" s="85">
        <f t="shared" si="66"/>
        <v>0</v>
      </c>
      <c r="R40" s="85">
        <f t="shared" si="66"/>
        <v>0</v>
      </c>
      <c r="S40" s="85">
        <f t="shared" si="66"/>
        <v>0</v>
      </c>
      <c r="T40" s="85">
        <f t="shared" si="66"/>
        <v>0</v>
      </c>
    </row>
    <row r="42" spans="1:20" x14ac:dyDescent="0.25">
      <c r="A42" s="106" t="s">
        <v>120</v>
      </c>
      <c r="B42" s="106"/>
      <c r="C42" s="107" t="s">
        <v>121</v>
      </c>
      <c r="D42" s="107" t="s">
        <v>122</v>
      </c>
      <c r="E42" s="107" t="s">
        <v>159</v>
      </c>
      <c r="F42" s="107" t="s">
        <v>160</v>
      </c>
      <c r="G42" s="107" t="s">
        <v>163</v>
      </c>
      <c r="H42" s="7"/>
      <c r="I42" s="7"/>
      <c r="J42" s="7"/>
      <c r="K42" s="7"/>
      <c r="L42" s="7"/>
      <c r="M42" s="108" t="s">
        <v>135</v>
      </c>
      <c r="N42" s="7"/>
      <c r="O42" s="7"/>
      <c r="P42" s="7"/>
      <c r="Q42" s="7"/>
      <c r="R42" s="7"/>
      <c r="S42" s="7"/>
      <c r="T42" s="7"/>
    </row>
    <row r="43" spans="1:20" x14ac:dyDescent="0.25">
      <c r="A43" s="103" t="s">
        <v>132</v>
      </c>
      <c r="B43" s="103"/>
      <c r="C43" s="12">
        <v>0.27900000000000003</v>
      </c>
      <c r="D43" s="12">
        <v>0.27900000000000003</v>
      </c>
      <c r="E43" s="12">
        <v>0.27900000000000003</v>
      </c>
      <c r="F43" s="12">
        <v>0.27900000000000003</v>
      </c>
      <c r="G43" s="12">
        <v>0.27900000000000003</v>
      </c>
      <c r="M43" s="104" t="s">
        <v>132</v>
      </c>
      <c r="O43" s="16">
        <f>O11*C43</f>
        <v>0</v>
      </c>
      <c r="P43" s="16">
        <f>P11*D43</f>
        <v>0</v>
      </c>
      <c r="Q43" s="16">
        <f>Q11*E43</f>
        <v>0</v>
      </c>
      <c r="R43" s="16">
        <f>R11*F43</f>
        <v>0</v>
      </c>
      <c r="S43" s="16">
        <f>S11*G43</f>
        <v>0</v>
      </c>
      <c r="T43" s="16">
        <f>SUM(O43:S43)</f>
        <v>0</v>
      </c>
    </row>
    <row r="44" spans="1:20" x14ac:dyDescent="0.25">
      <c r="A44" s="103" t="s">
        <v>22</v>
      </c>
      <c r="B44" s="103"/>
      <c r="C44" s="119">
        <v>0.27900000000000003</v>
      </c>
      <c r="D44" s="119">
        <v>0.27900000000000003</v>
      </c>
      <c r="E44" s="119">
        <v>0.27900000000000003</v>
      </c>
      <c r="F44" s="119">
        <v>0.27900000000000003</v>
      </c>
      <c r="G44" s="119">
        <v>0.27900000000000003</v>
      </c>
      <c r="M44" s="104" t="s">
        <v>22</v>
      </c>
      <c r="O44" s="16">
        <f>O19*C44</f>
        <v>0</v>
      </c>
      <c r="P44" s="16">
        <f t="shared" ref="P44:S44" si="67">P19*D44</f>
        <v>0</v>
      </c>
      <c r="Q44" s="16">
        <f t="shared" si="67"/>
        <v>0</v>
      </c>
      <c r="R44" s="16">
        <f t="shared" si="67"/>
        <v>0</v>
      </c>
      <c r="S44" s="16">
        <f t="shared" si="67"/>
        <v>0</v>
      </c>
      <c r="T44" s="16">
        <f t="shared" ref="T44:T47" si="68">SUM(O44:S44)</f>
        <v>0</v>
      </c>
    </row>
    <row r="45" spans="1:20" x14ac:dyDescent="0.25">
      <c r="A45" s="103" t="s">
        <v>133</v>
      </c>
      <c r="B45" s="103"/>
      <c r="C45" s="119">
        <v>0.27900000000000003</v>
      </c>
      <c r="D45" s="119">
        <v>0.27900000000000003</v>
      </c>
      <c r="E45" s="119">
        <v>0.27900000000000003</v>
      </c>
      <c r="F45" s="119">
        <v>0.27900000000000003</v>
      </c>
      <c r="G45" s="119">
        <v>0.27900000000000003</v>
      </c>
      <c r="M45" s="104" t="s">
        <v>133</v>
      </c>
      <c r="O45" s="16">
        <f>O27*C45</f>
        <v>0</v>
      </c>
      <c r="P45" s="16">
        <f t="shared" ref="P45:S45" si="69">P27*D45</f>
        <v>0</v>
      </c>
      <c r="Q45" s="16">
        <f t="shared" si="69"/>
        <v>0</v>
      </c>
      <c r="R45" s="16">
        <f t="shared" si="69"/>
        <v>0</v>
      </c>
      <c r="S45" s="16">
        <f t="shared" si="69"/>
        <v>0</v>
      </c>
      <c r="T45" s="16">
        <f t="shared" si="68"/>
        <v>0</v>
      </c>
    </row>
    <row r="46" spans="1:20" x14ac:dyDescent="0.25">
      <c r="A46" s="103" t="s">
        <v>24</v>
      </c>
      <c r="B46" s="103"/>
      <c r="C46" s="119"/>
      <c r="D46" s="119"/>
      <c r="E46" s="119"/>
      <c r="F46" s="119"/>
      <c r="G46" s="119"/>
      <c r="M46" s="104" t="s">
        <v>24</v>
      </c>
      <c r="O46" s="16">
        <f>O32*C46</f>
        <v>0</v>
      </c>
      <c r="P46" s="16">
        <f t="shared" ref="P46:S46" si="70">P32*D46</f>
        <v>0</v>
      </c>
      <c r="Q46" s="16">
        <f t="shared" si="70"/>
        <v>0</v>
      </c>
      <c r="R46" s="16">
        <f t="shared" si="70"/>
        <v>0</v>
      </c>
      <c r="S46" s="16">
        <f t="shared" si="70"/>
        <v>0</v>
      </c>
      <c r="T46" s="16">
        <f t="shared" si="68"/>
        <v>0</v>
      </c>
    </row>
    <row r="47" spans="1:20" ht="15.75" thickBot="1" x14ac:dyDescent="0.3">
      <c r="A47" s="103" t="s">
        <v>134</v>
      </c>
      <c r="B47" s="103"/>
      <c r="C47" s="171"/>
      <c r="D47" s="171"/>
      <c r="E47" s="171"/>
      <c r="F47" s="171"/>
      <c r="G47" s="171"/>
      <c r="M47" s="104" t="s">
        <v>134</v>
      </c>
      <c r="O47" s="58">
        <f>O38*C47</f>
        <v>0</v>
      </c>
      <c r="P47" s="58">
        <f t="shared" ref="P47:S47" si="71">P38*D47</f>
        <v>0</v>
      </c>
      <c r="Q47" s="58">
        <f t="shared" si="71"/>
        <v>0</v>
      </c>
      <c r="R47" s="58">
        <f t="shared" si="71"/>
        <v>0</v>
      </c>
      <c r="S47" s="58">
        <f t="shared" si="71"/>
        <v>0</v>
      </c>
      <c r="T47" s="58">
        <f t="shared" si="68"/>
        <v>0</v>
      </c>
    </row>
    <row r="48" spans="1:20" x14ac:dyDescent="0.25">
      <c r="A48" s="29" t="s">
        <v>123</v>
      </c>
      <c r="B48" s="29"/>
      <c r="O48" s="16">
        <f>SUM(O43:O47)</f>
        <v>0</v>
      </c>
      <c r="P48" s="16">
        <f t="shared" ref="P48:T48" si="72">SUM(P43:P47)</f>
        <v>0</v>
      </c>
      <c r="Q48" s="16">
        <f t="shared" si="72"/>
        <v>0</v>
      </c>
      <c r="R48" s="16">
        <f t="shared" si="72"/>
        <v>0</v>
      </c>
      <c r="S48" s="16">
        <f t="shared" si="72"/>
        <v>0</v>
      </c>
      <c r="T48" s="16">
        <f t="shared" si="72"/>
        <v>0</v>
      </c>
    </row>
  </sheetData>
  <sheetProtection algorithmName="SHA-512" hashValue="VaJHGSTgWF5jbDsb8OYcXMmx2uBnnJjNJ+5aUpkFFKsxFlYrPuS7DXYZMzoMf7AvrH9c8qPVrXF0uwkJpXFuDw==" saltValue="iIeCKYe0n+qP7Cw/eROrtA==" spinCount="100000" sheet="1" objects="1" scenarios="1" formatColumns="0"/>
  <mergeCells count="16">
    <mergeCell ref="I34:M34"/>
    <mergeCell ref="O34:S34"/>
    <mergeCell ref="C34:G34"/>
    <mergeCell ref="I5:M5"/>
    <mergeCell ref="C21:G21"/>
    <mergeCell ref="I21:M21"/>
    <mergeCell ref="O21:S21"/>
    <mergeCell ref="C29:G29"/>
    <mergeCell ref="I29:M29"/>
    <mergeCell ref="O29:S29"/>
    <mergeCell ref="C5:G5"/>
    <mergeCell ref="C13:G13"/>
    <mergeCell ref="I13:M13"/>
    <mergeCell ref="O5:S5"/>
    <mergeCell ref="O13:S13"/>
    <mergeCell ref="C32:M33"/>
  </mergeCells>
  <dataValidations count="2">
    <dataValidation type="list" operator="equal" allowBlank="1" showInputMessage="1" showErrorMessage="1" error="Please enter 10 for 10-month employee or 12 for 12-month employee" sqref="B6:B10" xr:uid="{00000000-0002-0000-0400-000000000000}">
      <formula1>"10,12"</formula1>
    </dataValidation>
    <dataValidation type="list" allowBlank="1" showInputMessage="1" showErrorMessage="1" sqref="B14:B18" xr:uid="{5D46F6DB-F744-452F-94F3-12A1B9973873}">
      <formula1>"18, 24,21,27"</formula1>
    </dataValidation>
  </dataValidations>
  <hyperlinks>
    <hyperlink ref="I5:M5" location="'PM Calculator'!A1" display="Person Months" xr:uid="{00000000-0004-0000-0400-000000000000}"/>
    <hyperlink ref="C32" r:id="rId1" display="mailto:aedmunds@monmouth.edu" xr:uid="{00000000-0004-0000-0400-000001000000}"/>
  </hyperlinks>
  <pageMargins left="0.7" right="0.7" top="0.75" bottom="0.75" header="0.3" footer="0.3"/>
  <pageSetup scale="91" fitToWidth="0" orientation="portrait"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G15"/>
  <sheetViews>
    <sheetView workbookViewId="0">
      <selection activeCell="B5" sqref="B5"/>
    </sheetView>
  </sheetViews>
  <sheetFormatPr defaultRowHeight="15" x14ac:dyDescent="0.25"/>
  <cols>
    <col min="1" max="1" width="44" customWidth="1"/>
    <col min="2" max="2" width="13.5703125" bestFit="1" customWidth="1"/>
    <col min="3" max="6" width="12.28515625" bestFit="1" customWidth="1"/>
    <col min="7" max="7" width="13.5703125" bestFit="1" customWidth="1"/>
  </cols>
  <sheetData>
    <row r="1" spans="1:7" ht="31.5" x14ac:dyDescent="0.5">
      <c r="A1" s="28" t="s">
        <v>60</v>
      </c>
    </row>
    <row r="3" spans="1:7" x14ac:dyDescent="0.25">
      <c r="A3" t="s">
        <v>61</v>
      </c>
      <c r="B3" s="6" t="s">
        <v>67</v>
      </c>
      <c r="C3" s="6" t="s">
        <v>68</v>
      </c>
      <c r="D3" s="6" t="s">
        <v>69</v>
      </c>
      <c r="E3" s="6" t="s">
        <v>70</v>
      </c>
      <c r="F3" s="6" t="s">
        <v>71</v>
      </c>
      <c r="G3" s="6" t="s">
        <v>56</v>
      </c>
    </row>
    <row r="4" spans="1:7" x14ac:dyDescent="0.25">
      <c r="A4" s="146" t="s">
        <v>62</v>
      </c>
      <c r="B4" s="143">
        <v>0</v>
      </c>
      <c r="C4" s="143">
        <v>0</v>
      </c>
      <c r="D4" s="143">
        <v>0</v>
      </c>
      <c r="E4" s="143">
        <v>0</v>
      </c>
      <c r="F4" s="143">
        <v>0</v>
      </c>
      <c r="G4" s="16">
        <f>SUM(B4:F4)</f>
        <v>0</v>
      </c>
    </row>
    <row r="5" spans="1:7" x14ac:dyDescent="0.25">
      <c r="A5" s="146" t="s">
        <v>63</v>
      </c>
      <c r="B5" s="143">
        <v>0</v>
      </c>
      <c r="C5" s="143">
        <v>0</v>
      </c>
      <c r="D5" s="143">
        <v>0</v>
      </c>
      <c r="E5" s="143">
        <v>0</v>
      </c>
      <c r="F5" s="143">
        <v>0</v>
      </c>
      <c r="G5" s="16">
        <f t="shared" ref="G5:G9" si="0">SUM(B5:F5)</f>
        <v>0</v>
      </c>
    </row>
    <row r="6" spans="1:7" x14ac:dyDescent="0.25">
      <c r="A6" s="146" t="s">
        <v>64</v>
      </c>
      <c r="B6" s="143">
        <v>0</v>
      </c>
      <c r="C6" s="143">
        <v>0</v>
      </c>
      <c r="D6" s="143">
        <v>0</v>
      </c>
      <c r="E6" s="143">
        <v>0</v>
      </c>
      <c r="F6" s="143">
        <v>0</v>
      </c>
      <c r="G6" s="16">
        <f t="shared" si="0"/>
        <v>0</v>
      </c>
    </row>
    <row r="7" spans="1:7" x14ac:dyDescent="0.25">
      <c r="A7" s="146" t="s">
        <v>65</v>
      </c>
      <c r="B7" s="143">
        <v>0</v>
      </c>
      <c r="C7" s="143">
        <v>0</v>
      </c>
      <c r="D7" s="143">
        <v>0</v>
      </c>
      <c r="E7" s="143">
        <v>0</v>
      </c>
      <c r="F7" s="143">
        <v>0</v>
      </c>
      <c r="G7" s="16">
        <f t="shared" si="0"/>
        <v>0</v>
      </c>
    </row>
    <row r="8" spans="1:7" ht="15.75" thickBot="1" x14ac:dyDescent="0.3">
      <c r="A8" s="146" t="s">
        <v>66</v>
      </c>
      <c r="B8" s="143">
        <v>0</v>
      </c>
      <c r="C8" s="143">
        <v>0</v>
      </c>
      <c r="D8" s="143">
        <v>0</v>
      </c>
      <c r="E8" s="143">
        <v>0</v>
      </c>
      <c r="F8" s="143">
        <v>0</v>
      </c>
      <c r="G8" s="16">
        <f t="shared" si="0"/>
        <v>0</v>
      </c>
    </row>
    <row r="9" spans="1:7" ht="15.75" thickBot="1" x14ac:dyDescent="0.3">
      <c r="B9" s="23">
        <f>SUM(B4:B8)</f>
        <v>0</v>
      </c>
      <c r="C9" s="24">
        <f t="shared" ref="C9:F9" si="1">SUM(C4:C8)</f>
        <v>0</v>
      </c>
      <c r="D9" s="24">
        <f t="shared" si="1"/>
        <v>0</v>
      </c>
      <c r="E9" s="24">
        <f t="shared" si="1"/>
        <v>0</v>
      </c>
      <c r="F9" s="24">
        <f t="shared" si="1"/>
        <v>0</v>
      </c>
      <c r="G9" s="25">
        <f t="shared" si="0"/>
        <v>0</v>
      </c>
    </row>
    <row r="15" spans="1:7" x14ac:dyDescent="0.25">
      <c r="B15" s="137"/>
    </row>
  </sheetData>
  <sheetProtection algorithmName="SHA-512" hashValue="FCb3bKlRrKveTu+1ZsFSzh9cfXfE/jTSeelSiSxpuEdXoCtXLGn50n/ro58wuuw1At4ALIPGaBItEeJWUl9T3w==" saltValue="X8UK4mXCALQsR4cpJhsEIg==" spinCount="100000" sheet="1" objects="1" scenarios="1" formatColumns="0"/>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G9"/>
  <sheetViews>
    <sheetView workbookViewId="0">
      <selection activeCell="E26" sqref="E26"/>
    </sheetView>
  </sheetViews>
  <sheetFormatPr defaultRowHeight="15" x14ac:dyDescent="0.25"/>
  <cols>
    <col min="1" max="1" width="40.42578125" customWidth="1"/>
    <col min="2" max="2" width="13.5703125" bestFit="1" customWidth="1"/>
    <col min="3" max="6" width="12.28515625" bestFit="1" customWidth="1"/>
    <col min="7" max="7" width="13.5703125" bestFit="1" customWidth="1"/>
  </cols>
  <sheetData>
    <row r="1" spans="1:7" ht="31.5" x14ac:dyDescent="0.5">
      <c r="A1" s="28" t="s">
        <v>144</v>
      </c>
    </row>
    <row r="3" spans="1:7" x14ac:dyDescent="0.25">
      <c r="A3" t="s">
        <v>155</v>
      </c>
      <c r="B3" s="6" t="s">
        <v>67</v>
      </c>
      <c r="C3" s="6" t="s">
        <v>68</v>
      </c>
      <c r="D3" s="6" t="s">
        <v>69</v>
      </c>
      <c r="E3" s="6" t="s">
        <v>70</v>
      </c>
      <c r="F3" s="6" t="s">
        <v>71</v>
      </c>
      <c r="G3" s="6" t="s">
        <v>56</v>
      </c>
    </row>
    <row r="4" spans="1:7" x14ac:dyDescent="0.25">
      <c r="A4" s="146" t="s">
        <v>145</v>
      </c>
      <c r="B4" s="143">
        <v>0</v>
      </c>
      <c r="C4" s="143">
        <v>0</v>
      </c>
      <c r="D4" s="143">
        <v>0</v>
      </c>
      <c r="E4" s="143">
        <v>0</v>
      </c>
      <c r="F4" s="143">
        <v>0</v>
      </c>
      <c r="G4" s="16">
        <f>SUM(B4:F4)</f>
        <v>0</v>
      </c>
    </row>
    <row r="5" spans="1:7" x14ac:dyDescent="0.25">
      <c r="A5" s="146" t="s">
        <v>146</v>
      </c>
      <c r="B5" s="143">
        <v>0</v>
      </c>
      <c r="C5" s="143">
        <v>0</v>
      </c>
      <c r="D5" s="143">
        <v>0</v>
      </c>
      <c r="E5" s="143">
        <v>0</v>
      </c>
      <c r="F5" s="143">
        <v>0</v>
      </c>
      <c r="G5" s="16">
        <f t="shared" ref="G5:G9" si="0">SUM(B5:F5)</f>
        <v>0</v>
      </c>
    </row>
    <row r="6" spans="1:7" x14ac:dyDescent="0.25">
      <c r="A6" s="146" t="s">
        <v>147</v>
      </c>
      <c r="B6" s="143">
        <v>0</v>
      </c>
      <c r="C6" s="143">
        <v>0</v>
      </c>
      <c r="D6" s="143">
        <v>0</v>
      </c>
      <c r="E6" s="143">
        <v>0</v>
      </c>
      <c r="F6" s="143">
        <v>0</v>
      </c>
      <c r="G6" s="16">
        <f t="shared" si="0"/>
        <v>0</v>
      </c>
    </row>
    <row r="7" spans="1:7" x14ac:dyDescent="0.25">
      <c r="A7" s="146" t="s">
        <v>148</v>
      </c>
      <c r="B7" s="143">
        <v>0</v>
      </c>
      <c r="C7" s="143">
        <v>0</v>
      </c>
      <c r="D7" s="143">
        <v>0</v>
      </c>
      <c r="E7" s="143">
        <v>0</v>
      </c>
      <c r="F7" s="143">
        <v>0</v>
      </c>
      <c r="G7" s="16">
        <f t="shared" si="0"/>
        <v>0</v>
      </c>
    </row>
    <row r="8" spans="1:7" ht="15.75" thickBot="1" x14ac:dyDescent="0.3">
      <c r="A8" s="146" t="s">
        <v>149</v>
      </c>
      <c r="B8" s="143">
        <v>0</v>
      </c>
      <c r="C8" s="143">
        <v>0</v>
      </c>
      <c r="D8" s="143">
        <v>0</v>
      </c>
      <c r="E8" s="143">
        <v>0</v>
      </c>
      <c r="F8" s="143">
        <v>0</v>
      </c>
      <c r="G8" s="16">
        <f t="shared" si="0"/>
        <v>0</v>
      </c>
    </row>
    <row r="9" spans="1:7" ht="15.75" thickBot="1" x14ac:dyDescent="0.3">
      <c r="B9" s="23">
        <f>SUM(B4:B8)</f>
        <v>0</v>
      </c>
      <c r="C9" s="24">
        <f t="shared" ref="C9:F9" si="1">SUM(C4:C8)</f>
        <v>0</v>
      </c>
      <c r="D9" s="24">
        <f t="shared" si="1"/>
        <v>0</v>
      </c>
      <c r="E9" s="24">
        <f t="shared" si="1"/>
        <v>0</v>
      </c>
      <c r="F9" s="24">
        <f t="shared" si="1"/>
        <v>0</v>
      </c>
      <c r="G9" s="25">
        <f t="shared" si="0"/>
        <v>0</v>
      </c>
    </row>
  </sheetData>
  <sheetProtection sheet="1" objects="1" scenarios="1" formatColumns="0"/>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O28"/>
  <sheetViews>
    <sheetView workbookViewId="0">
      <selection activeCell="C12" sqref="C12"/>
    </sheetView>
  </sheetViews>
  <sheetFormatPr defaultRowHeight="15" x14ac:dyDescent="0.25"/>
  <cols>
    <col min="3" max="3" width="9" customWidth="1"/>
  </cols>
  <sheetData>
    <row r="1" spans="1:15" x14ac:dyDescent="0.25">
      <c r="A1" t="s">
        <v>72</v>
      </c>
    </row>
    <row r="2" spans="1:15" x14ac:dyDescent="0.25">
      <c r="A2" t="s">
        <v>73</v>
      </c>
    </row>
    <row r="4" spans="1:15" x14ac:dyDescent="0.25">
      <c r="A4" t="s">
        <v>74</v>
      </c>
    </row>
    <row r="6" spans="1:15" x14ac:dyDescent="0.25">
      <c r="A6" s="211" t="s">
        <v>75</v>
      </c>
      <c r="B6" s="211"/>
      <c r="C6" s="148"/>
      <c r="D6" s="211" t="s">
        <v>79</v>
      </c>
      <c r="E6" s="211"/>
      <c r="F6" s="148"/>
      <c r="G6" s="211" t="s">
        <v>81</v>
      </c>
      <c r="H6" s="211"/>
      <c r="J6" s="186"/>
      <c r="K6" s="186"/>
    </row>
    <row r="7" spans="1:15" x14ac:dyDescent="0.25">
      <c r="A7" s="211" t="s">
        <v>76</v>
      </c>
      <c r="B7" s="211"/>
      <c r="C7" s="148"/>
      <c r="D7" s="211" t="s">
        <v>80</v>
      </c>
      <c r="E7" s="211"/>
      <c r="F7" s="148"/>
      <c r="G7" s="211" t="s">
        <v>80</v>
      </c>
      <c r="H7" s="211"/>
      <c r="J7" s="186"/>
      <c r="K7" s="186"/>
    </row>
    <row r="8" spans="1:15" x14ac:dyDescent="0.25">
      <c r="A8" s="148"/>
      <c r="B8" s="148"/>
      <c r="C8" s="148"/>
      <c r="D8" s="148"/>
      <c r="E8" s="148"/>
      <c r="F8" s="148"/>
      <c r="G8" s="148"/>
      <c r="H8" s="148"/>
    </row>
    <row r="9" spans="1:15" x14ac:dyDescent="0.25">
      <c r="A9" s="149" t="s">
        <v>77</v>
      </c>
      <c r="B9" s="149" t="s">
        <v>78</v>
      </c>
      <c r="C9" s="149"/>
      <c r="D9" s="149" t="s">
        <v>77</v>
      </c>
      <c r="E9" s="149" t="s">
        <v>78</v>
      </c>
      <c r="F9" s="149"/>
      <c r="G9" s="149" t="s">
        <v>77</v>
      </c>
      <c r="H9" s="149" t="s">
        <v>78</v>
      </c>
    </row>
    <row r="10" spans="1:15" x14ac:dyDescent="0.25">
      <c r="A10" s="149"/>
      <c r="B10" s="149"/>
      <c r="C10" s="149"/>
      <c r="D10" s="149"/>
      <c r="E10" s="149"/>
      <c r="F10" s="149"/>
      <c r="G10" s="149"/>
      <c r="H10" s="149"/>
    </row>
    <row r="11" spans="1:15" x14ac:dyDescent="0.25">
      <c r="A11" s="150">
        <v>0</v>
      </c>
      <c r="B11" s="30">
        <f>A11*0.02</f>
        <v>0</v>
      </c>
      <c r="D11">
        <f>A11</f>
        <v>0</v>
      </c>
      <c r="E11" s="30">
        <f>D11*0.1</f>
        <v>0</v>
      </c>
      <c r="G11">
        <f>A11</f>
        <v>0</v>
      </c>
      <c r="H11" s="30">
        <f>G11*0.12</f>
        <v>0</v>
      </c>
    </row>
    <row r="13" spans="1:15" x14ac:dyDescent="0.25">
      <c r="A13" s="13" t="s">
        <v>82</v>
      </c>
      <c r="B13" s="13"/>
      <c r="C13" s="13"/>
      <c r="D13" s="13"/>
      <c r="E13" s="13"/>
      <c r="F13" s="13"/>
      <c r="G13" s="13"/>
      <c r="H13" s="13"/>
      <c r="I13" s="13"/>
      <c r="J13" s="13"/>
      <c r="K13" s="13"/>
      <c r="L13" s="13"/>
      <c r="M13" s="13"/>
      <c r="N13" s="13"/>
      <c r="O13" s="13"/>
    </row>
    <row r="14" spans="1:15" ht="39.6" customHeight="1" x14ac:dyDescent="0.25">
      <c r="A14" s="210" t="s">
        <v>83</v>
      </c>
      <c r="B14" s="210"/>
      <c r="C14" s="210"/>
      <c r="D14" s="210"/>
      <c r="E14" s="210"/>
      <c r="F14" s="210"/>
      <c r="G14" s="210"/>
      <c r="H14" s="210"/>
      <c r="I14" s="210"/>
      <c r="J14" s="210"/>
      <c r="K14" s="210"/>
      <c r="L14" s="210"/>
      <c r="M14" s="210"/>
      <c r="N14" s="210"/>
      <c r="O14" s="210"/>
    </row>
    <row r="16" spans="1:15" x14ac:dyDescent="0.25">
      <c r="A16" t="s">
        <v>84</v>
      </c>
    </row>
    <row r="17" spans="1:11" x14ac:dyDescent="0.25">
      <c r="A17" t="s">
        <v>85</v>
      </c>
    </row>
    <row r="19" spans="1:11" x14ac:dyDescent="0.25">
      <c r="A19" t="s">
        <v>86</v>
      </c>
      <c r="D19" t="s">
        <v>89</v>
      </c>
    </row>
    <row r="20" spans="1:11" x14ac:dyDescent="0.25">
      <c r="A20" t="s">
        <v>87</v>
      </c>
      <c r="D20" t="s">
        <v>90</v>
      </c>
    </row>
    <row r="21" spans="1:11" x14ac:dyDescent="0.25">
      <c r="A21" t="s">
        <v>88</v>
      </c>
      <c r="D21" t="s">
        <v>91</v>
      </c>
    </row>
    <row r="23" spans="1:11" x14ac:dyDescent="0.25">
      <c r="A23" s="35"/>
      <c r="B23" s="18"/>
      <c r="C23" s="18"/>
      <c r="D23" s="18"/>
      <c r="E23" s="18"/>
      <c r="F23" s="18"/>
    </row>
    <row r="24" spans="1:11" x14ac:dyDescent="0.25">
      <c r="B24" s="208" t="s">
        <v>151</v>
      </c>
      <c r="C24" s="209"/>
      <c r="D24" s="209"/>
      <c r="E24" s="209"/>
      <c r="F24" s="209"/>
      <c r="G24" s="209"/>
      <c r="H24" s="209"/>
      <c r="I24" s="209"/>
    </row>
    <row r="25" spans="1:11" x14ac:dyDescent="0.25">
      <c r="A25" t="s">
        <v>92</v>
      </c>
      <c r="B25" s="32">
        <v>3</v>
      </c>
      <c r="C25" s="32">
        <v>6</v>
      </c>
      <c r="D25" s="32">
        <v>9</v>
      </c>
      <c r="E25" s="32">
        <v>12</v>
      </c>
      <c r="F25" s="32">
        <v>15</v>
      </c>
      <c r="G25" s="32">
        <v>18</v>
      </c>
      <c r="H25" s="32">
        <v>21</v>
      </c>
      <c r="I25" s="32">
        <v>24</v>
      </c>
    </row>
    <row r="26" spans="1:11" x14ac:dyDescent="0.25">
      <c r="A26" t="s">
        <v>93</v>
      </c>
      <c r="B26" s="33">
        <f>B25/24</f>
        <v>0.125</v>
      </c>
      <c r="C26" s="33">
        <f t="shared" ref="C26:I26" si="0">C25/24</f>
        <v>0.25</v>
      </c>
      <c r="D26" s="33">
        <f t="shared" si="0"/>
        <v>0.375</v>
      </c>
      <c r="E26" s="33">
        <f t="shared" si="0"/>
        <v>0.5</v>
      </c>
      <c r="F26" s="33">
        <f t="shared" si="0"/>
        <v>0.625</v>
      </c>
      <c r="G26" s="33">
        <f t="shared" si="0"/>
        <v>0.75</v>
      </c>
      <c r="H26" s="33">
        <f t="shared" si="0"/>
        <v>0.875</v>
      </c>
      <c r="I26" s="33">
        <f t="shared" si="0"/>
        <v>1</v>
      </c>
    </row>
    <row r="28" spans="1:11" x14ac:dyDescent="0.25">
      <c r="A28" s="35"/>
      <c r="B28" s="18"/>
      <c r="C28" s="18"/>
      <c r="D28" s="34"/>
      <c r="E28" s="34"/>
      <c r="F28" s="34"/>
      <c r="G28" s="34"/>
      <c r="H28" s="34"/>
      <c r="I28" s="31"/>
      <c r="J28" s="31"/>
      <c r="K28" s="31"/>
    </row>
  </sheetData>
  <sheetProtection algorithmName="SHA-512" hashValue="0xO+x7itCFbxbdc4qxh9UY6aTaEBXSpOAyW5zwpr/1aXXnOmh8h99okhbcBAPic4Yi2eu3iWYjphR9WbO5o/yg==" saltValue="2lEx2Y++r2MCWxF4qWZY7A==" spinCount="100000" sheet="1" objects="1" scenarios="1"/>
  <mergeCells count="10">
    <mergeCell ref="B24:I24"/>
    <mergeCell ref="J6:K6"/>
    <mergeCell ref="J7:K7"/>
    <mergeCell ref="A14:O14"/>
    <mergeCell ref="A6:B6"/>
    <mergeCell ref="A7:B7"/>
    <mergeCell ref="D6:E6"/>
    <mergeCell ref="D7:E7"/>
    <mergeCell ref="G6:H6"/>
    <mergeCell ref="G7:H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G12"/>
  <sheetViews>
    <sheetView workbookViewId="0">
      <selection activeCell="F19" sqref="F19"/>
    </sheetView>
  </sheetViews>
  <sheetFormatPr defaultRowHeight="15" x14ac:dyDescent="0.25"/>
  <cols>
    <col min="2" max="2" width="38" customWidth="1"/>
  </cols>
  <sheetData>
    <row r="1" spans="1:7" x14ac:dyDescent="0.25">
      <c r="A1" s="1" t="s">
        <v>37</v>
      </c>
    </row>
    <row r="2" spans="1:7" x14ac:dyDescent="0.25">
      <c r="A2" s="1"/>
      <c r="C2" s="213" t="s">
        <v>161</v>
      </c>
      <c r="D2" s="213"/>
      <c r="E2" s="213"/>
      <c r="F2" s="213"/>
    </row>
    <row r="3" spans="1:7" x14ac:dyDescent="0.25">
      <c r="A3" s="9" t="s">
        <v>38</v>
      </c>
      <c r="B3" s="10"/>
      <c r="C3" s="11">
        <v>2024</v>
      </c>
      <c r="D3" s="11">
        <v>2025</v>
      </c>
      <c r="E3" s="11">
        <v>2026</v>
      </c>
      <c r="F3" s="11">
        <v>2027</v>
      </c>
      <c r="G3" s="11">
        <v>2028</v>
      </c>
    </row>
    <row r="4" spans="1:7" x14ac:dyDescent="0.25">
      <c r="A4" s="212" t="s">
        <v>39</v>
      </c>
      <c r="B4" s="212"/>
      <c r="C4" s="12">
        <v>0.47</v>
      </c>
      <c r="D4" s="12">
        <v>0.47</v>
      </c>
      <c r="E4" s="12">
        <v>0.47</v>
      </c>
      <c r="F4" s="12">
        <v>0.47</v>
      </c>
      <c r="G4" s="12">
        <v>0.47</v>
      </c>
    </row>
    <row r="5" spans="1:7" x14ac:dyDescent="0.25">
      <c r="A5" s="212" t="s">
        <v>40</v>
      </c>
      <c r="B5" s="212"/>
      <c r="C5" s="12">
        <v>0.35199999999999998</v>
      </c>
      <c r="D5" s="12">
        <v>0.35199999999999998</v>
      </c>
      <c r="E5" s="12">
        <v>0.35199999999999998</v>
      </c>
      <c r="F5" s="12">
        <v>0.35199999999999998</v>
      </c>
      <c r="G5" s="12">
        <v>0.35199999999999998</v>
      </c>
    </row>
    <row r="7" spans="1:7" x14ac:dyDescent="0.25">
      <c r="A7" t="s">
        <v>136</v>
      </c>
    </row>
    <row r="8" spans="1:7" x14ac:dyDescent="0.25">
      <c r="A8" s="109">
        <v>1</v>
      </c>
      <c r="B8" s="32" t="s">
        <v>20</v>
      </c>
    </row>
    <row r="9" spans="1:7" x14ac:dyDescent="0.25">
      <c r="A9" s="109">
        <v>2</v>
      </c>
      <c r="B9" s="32" t="s">
        <v>137</v>
      </c>
    </row>
    <row r="10" spans="1:7" x14ac:dyDescent="0.25">
      <c r="A10" s="109">
        <v>3</v>
      </c>
      <c r="B10" s="32" t="s">
        <v>138</v>
      </c>
    </row>
    <row r="11" spans="1:7" x14ac:dyDescent="0.25">
      <c r="A11" s="109">
        <v>4</v>
      </c>
      <c r="B11" s="32" t="s">
        <v>34</v>
      </c>
    </row>
    <row r="12" spans="1:7" x14ac:dyDescent="0.25">
      <c r="A12" s="13" t="s">
        <v>162</v>
      </c>
    </row>
  </sheetData>
  <sheetProtection algorithmName="SHA-512" hashValue="M/jbx707NPeQ2OP0NDjFpPh58+Bk3MDfTQc/JQVc63cO3n31mKMI76SqQdLvTVNnukjxWw88jYwQZ7ePnOTTpA==" saltValue="B6yPCktX+e21bN1N2AHs3w==" spinCount="100000" sheet="1" objects="1" scenarios="1"/>
  <mergeCells count="3">
    <mergeCell ref="A4:B4"/>
    <mergeCell ref="A5:B5"/>
    <mergeCell ref="C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Welcome</vt:lpstr>
      <vt:lpstr>Instructions</vt:lpstr>
      <vt:lpstr>Notes</vt:lpstr>
      <vt:lpstr>Summary</vt:lpstr>
      <vt:lpstr>Personnel</vt:lpstr>
      <vt:lpstr>Subawards</vt:lpstr>
      <vt:lpstr>Consultants</vt:lpstr>
      <vt:lpstr>PM Calculator</vt:lpstr>
      <vt:lpstr>Indirect</vt:lpstr>
      <vt:lpstr>Summary!Print_Area</vt:lpstr>
    </vt:vector>
  </TitlesOfParts>
  <Company>Information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Pingitore, Joseph</dc:creator>
  <cp:lastModifiedBy>Pingitore, Joseph</cp:lastModifiedBy>
  <cp:lastPrinted>2025-11-14T16:51:46Z</cp:lastPrinted>
  <dcterms:created xsi:type="dcterms:W3CDTF">2020-09-02T14:54:29Z</dcterms:created>
  <dcterms:modified xsi:type="dcterms:W3CDTF">2025-11-14T17:02:32Z</dcterms:modified>
</cp:coreProperties>
</file>